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!data\Desktop\Веб-сайт\2025-yillik\"/>
    </mc:Choice>
  </mc:AlternateContent>
  <xr:revisionPtr revIDLastSave="0" documentId="13_ncr:1_{5A2B370F-0DA1-4284-9C89-27871BE7C56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Йиллик параметр" sheetId="15" state="hidden" r:id="rId1"/>
    <sheet name="2024 йил 12 ойлик ижро" sheetId="19" r:id="rId2"/>
    <sheet name="Шартномалар" sheetId="12" state="hidden" r:id="rId3"/>
  </sheets>
  <definedNames>
    <definedName name="_xlnm._FilterDatabase" localSheetId="1" hidden="1">'2024 йил 12 ойлик ижро'!$A$8:$Q$104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'2024 йил 12 ойлик ижро'!$5:$8</definedName>
    <definedName name="_xlnm.Print_Titles" localSheetId="0">'Йиллик параметр'!$5:$7</definedName>
    <definedName name="_xlnm.Print_Area" localSheetId="1">'2024 йил 12 ойлик ижро'!$B$2:$Q$105</definedName>
    <definedName name="_xlnm.Print_Area" localSheetId="0">'Йиллик параметр'!$B$2:$K$48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9" l="1"/>
  <c r="G63" i="19"/>
  <c r="H63" i="19"/>
  <c r="I63" i="19"/>
  <c r="J63" i="19"/>
  <c r="K63" i="19"/>
  <c r="L63" i="19"/>
  <c r="C104" i="19"/>
  <c r="C103" i="19"/>
  <c r="C12" i="19"/>
  <c r="C13" i="19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O9" i="19"/>
  <c r="P9" i="19"/>
  <c r="F21" i="19" l="1"/>
  <c r="E21" i="19"/>
  <c r="N72" i="19"/>
  <c r="M72" i="19"/>
  <c r="M9" i="19" l="1"/>
  <c r="F19" i="19" l="1"/>
  <c r="E19" i="19"/>
  <c r="F20" i="19"/>
  <c r="E20" i="19"/>
  <c r="F74" i="19"/>
  <c r="E74" i="19"/>
  <c r="F65" i="19"/>
  <c r="E65" i="19"/>
  <c r="E39" i="19" l="1"/>
  <c r="E40" i="19"/>
  <c r="G72" i="19"/>
  <c r="E10" i="19"/>
  <c r="F10" i="19"/>
  <c r="G9" i="19" l="1"/>
  <c r="H72" i="19" l="1"/>
  <c r="H9" i="19" s="1"/>
  <c r="I72" i="19"/>
  <c r="I9" i="19" s="1"/>
  <c r="J72" i="19"/>
  <c r="J9" i="19" s="1"/>
  <c r="K72" i="19"/>
  <c r="L72" i="19"/>
  <c r="E102" i="19"/>
  <c r="F102" i="19"/>
  <c r="E103" i="19"/>
  <c r="F103" i="19"/>
  <c r="E104" i="19"/>
  <c r="F104" i="19"/>
  <c r="F101" i="19"/>
  <c r="E101" i="19"/>
  <c r="N9" i="19" l="1"/>
  <c r="E75" i="19"/>
  <c r="F75" i="19"/>
  <c r="E76" i="19"/>
  <c r="F76" i="19"/>
  <c r="E77" i="19"/>
  <c r="F77" i="19"/>
  <c r="E78" i="19"/>
  <c r="F78" i="19"/>
  <c r="E79" i="19"/>
  <c r="F79" i="19"/>
  <c r="E80" i="19"/>
  <c r="F80" i="19"/>
  <c r="E81" i="19"/>
  <c r="F81" i="19"/>
  <c r="E82" i="19"/>
  <c r="F82" i="19"/>
  <c r="E83" i="19"/>
  <c r="F83" i="19"/>
  <c r="E84" i="19"/>
  <c r="F84" i="19"/>
  <c r="E85" i="19"/>
  <c r="F85" i="19"/>
  <c r="E86" i="19"/>
  <c r="F86" i="19"/>
  <c r="E87" i="19"/>
  <c r="F87" i="19"/>
  <c r="E88" i="19"/>
  <c r="F88" i="19"/>
  <c r="E89" i="19"/>
  <c r="F89" i="19"/>
  <c r="E90" i="19"/>
  <c r="F90" i="19"/>
  <c r="E91" i="19"/>
  <c r="F91" i="19"/>
  <c r="E92" i="19"/>
  <c r="F92" i="19"/>
  <c r="E93" i="19"/>
  <c r="F93" i="19"/>
  <c r="E94" i="19"/>
  <c r="F94" i="19"/>
  <c r="E95" i="19"/>
  <c r="F95" i="19"/>
  <c r="E96" i="19"/>
  <c r="F96" i="19"/>
  <c r="E97" i="19"/>
  <c r="F97" i="19"/>
  <c r="E98" i="19"/>
  <c r="F98" i="19"/>
  <c r="E99" i="19"/>
  <c r="F99" i="19"/>
  <c r="E100" i="19"/>
  <c r="F100" i="19"/>
  <c r="F73" i="19"/>
  <c r="E73" i="19"/>
  <c r="E72" i="19" l="1"/>
  <c r="F72" i="19"/>
  <c r="E64" i="19" l="1"/>
  <c r="F64" i="19"/>
  <c r="E66" i="19"/>
  <c r="F66" i="19"/>
  <c r="E67" i="19"/>
  <c r="F67" i="19"/>
  <c r="E68" i="19"/>
  <c r="F68" i="19"/>
  <c r="E69" i="19"/>
  <c r="F69" i="19"/>
  <c r="E70" i="19"/>
  <c r="F70" i="19"/>
  <c r="E71" i="19"/>
  <c r="F71" i="19"/>
  <c r="K54" i="19" l="1"/>
  <c r="K9" i="19" s="1"/>
  <c r="L54" i="19"/>
  <c r="E9" i="19" l="1"/>
  <c r="L9" i="19"/>
  <c r="E54" i="19"/>
  <c r="F62" i="19"/>
  <c r="E62" i="19"/>
  <c r="F61" i="19"/>
  <c r="E61" i="19"/>
  <c r="F60" i="19"/>
  <c r="E60" i="19"/>
  <c r="F59" i="19"/>
  <c r="E59" i="19"/>
  <c r="F58" i="19"/>
  <c r="E58" i="19"/>
  <c r="F57" i="19"/>
  <c r="E57" i="19"/>
  <c r="F56" i="19"/>
  <c r="E56" i="19"/>
  <c r="F55" i="19"/>
  <c r="E55" i="19"/>
  <c r="F9" i="19" l="1"/>
  <c r="C11" i="19"/>
  <c r="F18" i="19" l="1"/>
  <c r="E18" i="19"/>
  <c r="F17" i="19"/>
  <c r="E17" i="19"/>
  <c r="F16" i="19"/>
  <c r="E16" i="19"/>
  <c r="F15" i="19"/>
  <c r="E15" i="19"/>
  <c r="F14" i="19"/>
  <c r="E14" i="19"/>
  <c r="F63" i="19" l="1"/>
  <c r="E63" i="19"/>
  <c r="F11" i="19" l="1"/>
  <c r="E11" i="19"/>
  <c r="F54" i="19"/>
  <c r="F48" i="19" l="1"/>
  <c r="F49" i="19"/>
  <c r="F50" i="19"/>
  <c r="F51" i="19"/>
  <c r="F52" i="19"/>
  <c r="F53" i="19"/>
  <c r="E48" i="19"/>
  <c r="E49" i="19"/>
  <c r="E50" i="19"/>
  <c r="E51" i="19"/>
  <c r="E52" i="19"/>
  <c r="E53" i="19"/>
  <c r="F37" i="19" l="1"/>
  <c r="E37" i="19"/>
  <c r="F25" i="19" l="1"/>
  <c r="F47" i="19" l="1"/>
  <c r="E47" i="19"/>
  <c r="F46" i="19"/>
  <c r="E46" i="19"/>
  <c r="F45" i="19"/>
  <c r="E45" i="19"/>
  <c r="F44" i="19"/>
  <c r="E44" i="19"/>
  <c r="F43" i="19"/>
  <c r="E43" i="19"/>
  <c r="F42" i="19"/>
  <c r="E42" i="19"/>
  <c r="F41" i="19"/>
  <c r="E41" i="19"/>
  <c r="F40" i="19"/>
  <c r="F39" i="19"/>
  <c r="F38" i="19"/>
  <c r="E38" i="19"/>
  <c r="F36" i="19"/>
  <c r="E36" i="19"/>
  <c r="F35" i="19"/>
  <c r="E35" i="19"/>
  <c r="F34" i="19"/>
  <c r="E34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E25" i="19"/>
  <c r="F24" i="19"/>
  <c r="E24" i="19"/>
  <c r="F23" i="19"/>
  <c r="E23" i="19"/>
  <c r="F22" i="19"/>
  <c r="E22" i="19"/>
  <c r="F13" i="19"/>
  <c r="E13" i="19"/>
  <c r="F12" i="19"/>
  <c r="E12" i="19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47" i="15" l="1"/>
</calcChain>
</file>

<file path=xl/sharedStrings.xml><?xml version="1.0" encoding="utf-8"?>
<sst xmlns="http://schemas.openxmlformats.org/spreadsheetml/2006/main" count="4071" uniqueCount="1454">
  <si>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</si>
  <si>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</si>
  <si>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</si>
  <si>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</si>
  <si>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</si>
  <si>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</si>
  <si>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</si>
  <si>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</si>
  <si>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</si>
  <si>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</si>
  <si>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</si>
  <si>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</si>
  <si>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</si>
  <si>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</si>
  <si>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</si>
  <si>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</si>
  <si>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</si>
  <si>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</si>
  <si>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</si>
  <si>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</si>
  <si>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</si>
  <si>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</si>
  <si>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</si>
  <si>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</si>
  <si>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</si>
  <si>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</si>
  <si>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</si>
  <si>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</si>
  <si>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</si>
  <si>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</si>
  <si>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</si>
  <si>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</si>
  <si>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</si>
  <si>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</si>
  <si>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</si>
  <si>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</si>
  <si>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</si>
  <si>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</si>
  <si>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</si>
  <si>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</si>
  <si>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</si>
  <si>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</si>
  <si>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</si>
  <si>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</si>
  <si>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</si>
  <si>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</si>
  <si>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</si>
  <si>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</si>
  <si>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</si>
  <si>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</si>
  <si>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</si>
  <si>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</si>
  <si>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</si>
  <si>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</si>
  <si>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</si>
  <si>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</si>
  <si>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</si>
  <si>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</si>
  <si>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</si>
  <si>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</si>
  <si>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</si>
  <si>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</si>
  <si>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</si>
  <si>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</si>
  <si>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</si>
  <si>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</si>
  <si>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</si>
  <si>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</si>
  <si>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</si>
  <si>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</si>
  <si>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</si>
  <si>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</si>
  <si>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</si>
  <si>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</si>
  <si>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</si>
  <si>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</si>
  <si>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</si>
  <si>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</si>
  <si>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</si>
  <si>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</si>
  <si>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</si>
  <si>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</si>
  <si>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</si>
  <si>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</si>
  <si>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</si>
  <si>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</si>
  <si>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</si>
  <si>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</si>
  <si>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</si>
  <si>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</si>
  <si>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</si>
  <si>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</si>
  <si>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</si>
  <si>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</si>
  <si>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</si>
  <si>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</si>
  <si>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</si>
  <si>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</si>
  <si>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</si>
  <si>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</si>
  <si>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</si>
  <si>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</si>
  <si>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</si>
  <si>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</si>
  <si>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</si>
  <si>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</si>
  <si>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</si>
  <si>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</si>
  <si>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</si>
  <si>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</si>
  <si>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</si>
  <si>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</si>
  <si>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</si>
  <si>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</si>
  <si>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</si>
  <si>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</si>
  <si>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</si>
  <si>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</si>
  <si>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</si>
  <si>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</si>
  <si>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</si>
  <si>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</si>
  <si>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</si>
  <si>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</si>
  <si>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</si>
  <si>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</si>
  <si>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</si>
  <si>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</si>
  <si>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</si>
  <si>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</si>
  <si>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</si>
  <si>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</si>
  <si>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</si>
  <si>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</si>
  <si>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</si>
  <si>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</si>
  <si>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</si>
  <si>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</si>
  <si>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</si>
  <si>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</si>
  <si>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</si>
  <si>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</si>
  <si>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</si>
  <si>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</si>
  <si>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</si>
  <si>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</si>
  <si>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</si>
  <si>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</si>
  <si>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</si>
  <si>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</si>
  <si>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</si>
  <si>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</si>
  <si>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</si>
  <si>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</si>
  <si>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</si>
  <si>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</si>
  <si>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</si>
  <si>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</si>
  <si>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</si>
  <si>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</si>
  <si>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</si>
  <si>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</si>
  <si>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</si>
  <si>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</si>
  <si>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</si>
  <si>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</si>
  <si>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</si>
  <si>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</si>
  <si>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</si>
  <si>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</si>
  <si>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</si>
  <si>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</si>
  <si>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</si>
  <si>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</si>
  <si>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</si>
  <si>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</si>
  <si>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</si>
  <si>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</si>
  <si>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</si>
  <si>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</si>
  <si>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</si>
  <si>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</si>
  <si>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</si>
  <si>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</si>
  <si>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</si>
  <si>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</si>
  <si>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</si>
  <si>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</si>
  <si>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</si>
  <si>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</si>
  <si>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</si>
  <si>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</si>
  <si>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</si>
  <si>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</si>
  <si>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</si>
  <si>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</si>
  <si>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</si>
  <si>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</si>
  <si>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</si>
  <si>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</si>
  <si>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</si>
  <si>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</si>
  <si>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</si>
  <si>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</si>
  <si>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</si>
  <si>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</si>
  <si>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</si>
  <si>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</si>
  <si>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</si>
  <si>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</si>
  <si>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</si>
  <si>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</si>
  <si>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</si>
  <si>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</si>
  <si>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</si>
  <si>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</si>
  <si>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</si>
  <si>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</si>
  <si>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</si>
  <si>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</si>
  <si>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</si>
  <si>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</si>
  <si>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</si>
  <si>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</si>
  <si>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</si>
  <si>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</si>
  <si>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</si>
  <si>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</si>
  <si>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</si>
  <si>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</si>
  <si>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</si>
  <si>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</si>
  <si>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</si>
  <si>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</si>
  <si>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</si>
  <si>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</si>
  <si>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</si>
  <si>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</si>
  <si>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</si>
  <si>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</si>
  <si>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</si>
  <si>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</si>
  <si>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</si>
  <si>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</si>
  <si>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</si>
  <si>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</si>
  <si>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</si>
  <si>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</si>
  <si>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</si>
  <si>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</si>
  <si>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</si>
  <si>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</si>
  <si>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</si>
  <si>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</si>
  <si>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</si>
  <si>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</si>
  <si>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</si>
  <si>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</si>
  <si>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</si>
  <si>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</si>
  <si>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</si>
  <si>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</si>
  <si>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</si>
  <si>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</si>
  <si>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</si>
  <si>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</si>
  <si>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</si>
  <si>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</si>
  <si>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</si>
  <si>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</si>
  <si>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</si>
  <si>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</si>
  <si>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</si>
  <si>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</si>
  <si>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</si>
  <si>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</si>
  <si>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</si>
  <si>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</si>
  <si>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</si>
  <si>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</si>
  <si>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</si>
  <si>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</si>
  <si>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</si>
  <si>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</si>
  <si>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</si>
  <si>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</si>
  <si>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</si>
  <si>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</si>
  <si>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</si>
  <si>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</si>
  <si>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</si>
  <si>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</si>
  <si>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</si>
  <si>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</si>
  <si>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</si>
  <si>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</si>
  <si>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</si>
  <si>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</si>
  <si>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</si>
  <si>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</si>
  <si>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</si>
  <si>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</si>
  <si>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</si>
  <si>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</si>
  <si>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</si>
  <si>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</si>
  <si>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</si>
  <si>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</si>
  <si>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</si>
  <si>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</si>
  <si>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</si>
  <si>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</si>
  <si>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</si>
  <si>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</si>
  <si>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</si>
  <si>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</si>
  <si>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</si>
  <si>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</si>
  <si>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</si>
  <si>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</si>
  <si>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</si>
  <si>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</si>
  <si>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</si>
  <si>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</si>
  <si>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</si>
  <si>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</si>
  <si>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</si>
  <si>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</si>
  <si>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</si>
  <si>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</si>
  <si>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</si>
  <si>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</si>
  <si>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</si>
  <si>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</si>
  <si>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</si>
  <si>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</si>
  <si>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</si>
  <si>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</si>
  <si>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</si>
  <si>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</si>
  <si>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</si>
  <si>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</si>
  <si>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</si>
  <si>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</si>
  <si>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</si>
  <si>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</si>
  <si>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</si>
  <si>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</si>
  <si>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</si>
  <si>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</si>
  <si>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</si>
  <si>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</si>
  <si>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</si>
  <si>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</si>
  <si>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</si>
  <si>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</si>
  <si>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</si>
  <si>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</si>
  <si>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</si>
  <si>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</si>
  <si>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</si>
  <si>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</si>
  <si>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</si>
  <si>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</si>
  <si>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</si>
  <si>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</si>
  <si>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</si>
  <si>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</si>
  <si>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</si>
  <si>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</si>
  <si>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</si>
  <si>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</si>
  <si>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</si>
  <si>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</si>
  <si>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</si>
  <si>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</si>
  <si>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</si>
  <si>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</si>
  <si>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</si>
  <si>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</si>
  <si>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</si>
  <si>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</si>
  <si>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</si>
  <si>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</si>
  <si>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</si>
  <si>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</si>
  <si>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</si>
  <si>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</si>
  <si>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</si>
  <si>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</si>
  <si>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</si>
  <si>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</si>
  <si>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</si>
  <si>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</si>
  <si>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</si>
  <si>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</si>
  <si>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</si>
  <si>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</si>
  <si>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</si>
  <si>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</si>
  <si>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</si>
  <si>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</si>
  <si>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</si>
  <si>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</si>
  <si>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</si>
  <si>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</si>
  <si>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</si>
  <si>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</si>
  <si>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</si>
  <si>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</si>
  <si>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</si>
  <si>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</si>
  <si>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</si>
  <si>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</si>
  <si>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</si>
  <si>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</si>
  <si>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</si>
  <si>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</si>
  <si>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</si>
  <si>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</si>
  <si>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</si>
  <si>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</si>
  <si>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</si>
  <si>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</si>
  <si>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</si>
  <si>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</si>
  <si>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</si>
  <si>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</si>
  <si>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</si>
  <si>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</si>
  <si>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</si>
  <si>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</si>
  <si>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</si>
  <si>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</si>
  <si>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</si>
  <si>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</si>
  <si>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</si>
  <si>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</si>
  <si>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</si>
  <si>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</si>
  <si>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</si>
  <si>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</si>
  <si>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</si>
  <si>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</si>
  <si>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</si>
  <si>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</si>
  <si>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</si>
  <si>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</si>
  <si>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</si>
  <si>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</si>
  <si>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</si>
  <si>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</si>
  <si>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</si>
  <si>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</si>
  <si>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</si>
  <si>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</si>
  <si>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</si>
  <si>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</si>
  <si>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</si>
  <si>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</si>
  <si>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</si>
  <si>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</si>
  <si>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</si>
  <si>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</si>
  <si>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</si>
  <si>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</si>
  <si>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</si>
  <si>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</si>
  <si>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</si>
  <si>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</si>
  <si>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</si>
  <si>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</si>
  <si>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</si>
  <si>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</si>
  <si>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</si>
  <si>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</si>
  <si>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</si>
  <si>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</si>
  <si>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</si>
  <si>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</si>
  <si>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</si>
  <si>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</si>
  <si>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</si>
  <si>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</si>
  <si>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</si>
  <si>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</si>
  <si>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</si>
  <si>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</si>
  <si>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</si>
  <si>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</si>
  <si>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</si>
  <si>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</si>
  <si>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</si>
  <si>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</si>
  <si>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</si>
  <si>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</si>
  <si>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</si>
  <si>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</si>
  <si>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</si>
  <si>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</si>
  <si>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</si>
  <si>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</si>
  <si>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</si>
  <si>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</si>
  <si>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</si>
  <si>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</si>
  <si>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</si>
  <si>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</si>
  <si>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</si>
  <si>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</si>
  <si>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</si>
  <si>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</si>
  <si>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</si>
  <si>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</si>
  <si>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</si>
  <si>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</si>
  <si>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</si>
  <si>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</si>
  <si>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</si>
  <si>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</si>
  <si>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</si>
  <si>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</si>
  <si>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</si>
  <si>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</si>
  <si>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</si>
  <si>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</si>
  <si>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</si>
  <si>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</si>
  <si>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</si>
  <si>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</si>
  <si>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</si>
  <si>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</si>
  <si>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</si>
  <si>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</si>
  <si>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</si>
  <si>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</si>
  <si>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</si>
  <si>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</si>
  <si>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</si>
  <si>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</si>
  <si>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</si>
  <si>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</si>
  <si>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</si>
  <si>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</si>
  <si>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</si>
  <si>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</si>
  <si>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</si>
  <si>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</si>
  <si>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</si>
  <si>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</si>
  <si>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</si>
  <si>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</si>
  <si>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</si>
  <si>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</si>
  <si>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</si>
  <si>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</si>
  <si>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</si>
  <si>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</si>
  <si>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</si>
  <si>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</si>
  <si>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</si>
  <si>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</si>
  <si>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</si>
  <si>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</si>
  <si>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</si>
  <si>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</si>
  <si>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</si>
  <si>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</si>
  <si>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</si>
  <si>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</si>
  <si>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</si>
  <si>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</si>
  <si>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</si>
  <si>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</si>
  <si>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</si>
  <si>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</si>
  <si>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</si>
  <si>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</si>
  <si>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</si>
  <si>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</si>
  <si>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</si>
  <si>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</si>
  <si>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</si>
  <si>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</si>
  <si>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</si>
  <si>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</si>
  <si>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</si>
  <si>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</si>
  <si>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</si>
  <si>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</si>
  <si>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</si>
  <si>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</si>
  <si>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</si>
  <si>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</si>
  <si>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</si>
  <si>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</si>
  <si>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</si>
  <si>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</si>
  <si>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</si>
  <si>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</si>
  <si>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</si>
  <si>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</si>
  <si>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</si>
  <si>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</si>
  <si>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</si>
  <si>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</si>
  <si>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</si>
  <si>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</si>
  <si>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</si>
  <si>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</si>
  <si>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</si>
  <si>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</si>
  <si>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</si>
  <si>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</si>
  <si>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</si>
  <si>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</si>
  <si>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</si>
  <si>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</si>
  <si>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</si>
  <si>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</si>
  <si>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</si>
  <si>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</si>
  <si>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</si>
  <si>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</si>
  <si>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</si>
  <si>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</si>
  <si>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</si>
  <si>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</si>
  <si>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</si>
  <si>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</si>
  <si>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</si>
  <si>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</si>
  <si>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</si>
  <si>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</si>
  <si>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</si>
  <si>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</si>
  <si>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</si>
  <si>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</si>
  <si>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</si>
  <si>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</si>
  <si>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</si>
  <si>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</si>
  <si>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</si>
  <si>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</si>
  <si>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</si>
  <si>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</si>
  <si>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</si>
  <si>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</si>
  <si>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</si>
  <si>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</si>
  <si>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</si>
  <si>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</si>
  <si>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</si>
  <si>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</si>
  <si>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</si>
  <si>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</si>
  <si>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</si>
  <si>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</si>
  <si>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</si>
  <si>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</si>
  <si>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</si>
  <si>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</si>
  <si>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</si>
  <si>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</si>
  <si>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</si>
  <si>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</si>
  <si>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</si>
  <si>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</si>
  <si>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</si>
  <si>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</si>
  <si>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</si>
  <si>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</si>
  <si>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</si>
  <si>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</si>
  <si>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</si>
  <si>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</si>
  <si>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</si>
  <si>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</si>
  <si>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</si>
  <si>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</si>
  <si>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</si>
  <si>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</si>
  <si>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</si>
  <si>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</si>
  <si>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</si>
  <si>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</si>
  <si>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</si>
  <si>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</si>
  <si>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</si>
  <si>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</si>
  <si>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</si>
  <si>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</si>
  <si>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</si>
  <si>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</si>
  <si>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</si>
  <si>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</si>
  <si>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</si>
  <si>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</si>
  <si>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</si>
  <si>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</si>
  <si>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</si>
  <si>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</si>
  <si>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</si>
  <si>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</si>
  <si>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</si>
  <si>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</si>
  <si>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</si>
  <si>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</si>
  <si>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</si>
  <si>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</si>
  <si>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</si>
  <si>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</si>
  <si>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</si>
  <si>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</si>
  <si>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</si>
  <si>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</si>
  <si>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</si>
  <si>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</si>
  <si>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</si>
  <si>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</si>
  <si>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</si>
  <si>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</si>
  <si>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</si>
  <si>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</si>
  <si>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</si>
  <si>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</si>
  <si>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</si>
  <si>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</si>
  <si>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</si>
  <si>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</si>
  <si>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</si>
  <si>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</si>
  <si>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</si>
  <si>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</si>
  <si>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</si>
  <si>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</si>
  <si>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</si>
  <si>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</si>
  <si>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</si>
  <si>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</si>
  <si>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</si>
  <si>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</si>
  <si>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</si>
  <si>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</si>
  <si>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</si>
  <si>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</si>
  <si>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</si>
  <si>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</si>
  <si>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</si>
  <si>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</si>
  <si>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</si>
  <si>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</si>
  <si>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</si>
  <si>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</si>
  <si>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</si>
  <si>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</si>
  <si>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</si>
  <si>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</si>
  <si>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</si>
  <si>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</si>
  <si>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</si>
  <si>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</si>
  <si>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</si>
  <si>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</si>
  <si>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</si>
  <si>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</si>
  <si>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</si>
  <si>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</si>
  <si>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</si>
  <si>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</si>
  <si>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</si>
  <si>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</si>
  <si>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</si>
  <si>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</si>
  <si>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</si>
  <si>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</si>
  <si>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</si>
  <si>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</si>
  <si>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</si>
  <si>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</si>
  <si>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</si>
  <si>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</si>
  <si>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</si>
  <si>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</si>
  <si>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</si>
  <si>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</si>
  <si>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</si>
  <si>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</si>
  <si>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</si>
  <si>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</si>
  <si>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</si>
  <si>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</si>
  <si>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</si>
  <si>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</si>
  <si>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</si>
  <si>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</si>
  <si>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</si>
  <si>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</si>
  <si>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</si>
  <si>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</si>
  <si>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</si>
  <si>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</si>
  <si>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</si>
  <si>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</si>
  <si>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</si>
  <si>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</si>
  <si>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</si>
  <si>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</si>
  <si>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</si>
  <si>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</si>
  <si>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</si>
  <si>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</si>
  <si>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</si>
  <si>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</si>
  <si>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</si>
  <si>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</si>
  <si>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</si>
  <si>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</si>
  <si>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</si>
  <si>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</si>
  <si>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</si>
  <si>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</si>
  <si>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</si>
  <si>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</si>
  <si>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</si>
  <si>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</si>
  <si>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</si>
  <si>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</si>
  <si>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</si>
  <si>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</si>
  <si>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</si>
  <si>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</si>
  <si>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</si>
  <si>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</si>
  <si>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</si>
  <si>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</si>
  <si>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</si>
  <si>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</si>
  <si>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</si>
  <si>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</si>
  <si>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</si>
  <si>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</si>
  <si>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</si>
  <si>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</si>
  <si>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</si>
  <si>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</si>
  <si>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</si>
  <si>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</si>
  <si>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</si>
  <si>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</si>
  <si>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</si>
  <si>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</si>
  <si>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</si>
  <si>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</si>
  <si>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</si>
  <si>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</si>
  <si>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</si>
  <si>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</si>
  <si>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</si>
  <si>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</si>
  <si>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</si>
  <si>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</si>
  <si>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</si>
  <si>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</si>
  <si>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</si>
  <si>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</si>
  <si>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</si>
  <si>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</si>
  <si>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</si>
  <si>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</si>
  <si>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</si>
  <si>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</si>
  <si>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</si>
  <si>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</si>
  <si>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</si>
  <si>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</si>
  <si>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</si>
  <si>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</si>
  <si>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</si>
  <si>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</si>
  <si>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</si>
  <si>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</si>
  <si>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</si>
  <si>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</si>
  <si>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</si>
  <si>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</si>
  <si>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</si>
  <si>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</si>
  <si>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</si>
  <si>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</si>
  <si>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</si>
  <si>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</si>
  <si>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</si>
  <si>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</si>
  <si>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</si>
  <si>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</si>
  <si>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</si>
  <si>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</si>
  <si>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</si>
  <si>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</si>
  <si>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</si>
  <si>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</si>
  <si>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</si>
  <si>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</si>
  <si>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</si>
  <si>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</si>
  <si>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</si>
  <si>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</si>
  <si>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</si>
  <si>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</si>
  <si>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</si>
  <si>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</si>
  <si>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</si>
  <si>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</si>
  <si>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</si>
  <si>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</si>
  <si>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</si>
  <si>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</si>
  <si>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</si>
  <si>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</si>
  <si>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</si>
  <si>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</si>
  <si>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</si>
  <si>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</si>
  <si>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</si>
  <si>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</si>
  <si>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</si>
  <si>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</si>
  <si>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</si>
  <si>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</si>
  <si>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</si>
  <si>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</si>
  <si>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</si>
  <si>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</si>
  <si>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</si>
  <si>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</si>
  <si>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</si>
  <si>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</si>
  <si>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</si>
  <si>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</si>
  <si>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</si>
  <si>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</si>
  <si>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</si>
  <si>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</si>
  <si>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</si>
  <si>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</si>
  <si>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</si>
  <si>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</si>
  <si>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</si>
  <si>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</si>
  <si>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</si>
  <si>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</si>
  <si>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</si>
  <si>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</si>
  <si>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</si>
  <si>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</si>
  <si>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</si>
  <si>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</si>
  <si>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</si>
  <si>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</si>
  <si>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</si>
  <si>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</si>
  <si>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</si>
  <si>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</si>
  <si>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</si>
  <si>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</si>
  <si>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</si>
  <si>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</si>
  <si>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</si>
  <si>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</si>
  <si>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</si>
  <si>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</si>
  <si>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</si>
  <si>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</si>
  <si>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</si>
  <si>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</si>
  <si>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</si>
  <si>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</si>
  <si>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</si>
  <si>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</si>
  <si>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</si>
  <si>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</si>
  <si>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</si>
  <si>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</si>
  <si>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</si>
  <si>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</si>
  <si>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</si>
  <si>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</si>
  <si>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</si>
  <si>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</si>
  <si>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</si>
  <si>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</si>
  <si>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</si>
  <si>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</si>
  <si>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</si>
  <si>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</si>
  <si>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</si>
  <si>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</si>
  <si>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</si>
  <si>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</si>
  <si>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</si>
  <si>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</si>
  <si>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</si>
  <si>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</si>
  <si>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</si>
  <si>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</si>
  <si>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</si>
  <si>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</si>
  <si>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</si>
  <si>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</si>
  <si>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</si>
  <si>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</si>
  <si>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</si>
  <si>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</si>
  <si>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</si>
  <si>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</si>
  <si>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</si>
  <si>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</si>
  <si>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</si>
  <si>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</si>
  <si>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</si>
  <si>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</si>
  <si>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</si>
  <si>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</si>
  <si>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</si>
  <si>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</si>
  <si>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</si>
  <si>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</si>
  <si>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</si>
  <si>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</si>
  <si>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</si>
  <si>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</si>
  <si>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</si>
  <si>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</si>
  <si>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</si>
  <si>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</si>
  <si>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</si>
  <si>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</si>
  <si>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</si>
  <si>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</si>
  <si>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</si>
  <si>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</si>
  <si>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</si>
  <si>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</si>
  <si>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</si>
  <si>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</si>
  <si>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</si>
  <si>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</si>
  <si>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</si>
  <si>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</si>
  <si>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</si>
  <si>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</si>
  <si>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</si>
  <si>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</si>
  <si>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</si>
  <si>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</si>
  <si>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</si>
  <si>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</si>
  <si>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</si>
  <si>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</si>
  <si>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</si>
  <si>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</si>
  <si>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</si>
  <si>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</si>
  <si>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</si>
  <si>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</si>
  <si>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</si>
  <si>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</si>
  <si>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</si>
  <si>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</si>
  <si>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</si>
  <si>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</si>
  <si>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</si>
  <si>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</si>
  <si>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</si>
  <si>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</si>
  <si>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</si>
  <si>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</si>
  <si>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</si>
  <si>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</si>
  <si>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</si>
  <si>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</si>
  <si>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</si>
  <si>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</si>
  <si>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</si>
  <si>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</si>
  <si>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</si>
  <si>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</si>
  <si>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</si>
  <si>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</si>
  <si>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</si>
  <si>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</si>
  <si>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</si>
  <si>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</si>
  <si>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</si>
  <si>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</si>
  <si>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</si>
  <si>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</si>
  <si>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</si>
  <si>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</si>
  <si>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</si>
  <si>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</si>
  <si>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</si>
  <si>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</si>
  <si>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</si>
  <si>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</si>
  <si>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</si>
  <si>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</si>
  <si>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</si>
  <si>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</si>
  <si>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</si>
  <si>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</si>
  <si>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</si>
  <si>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</si>
  <si>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</si>
  <si>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</si>
  <si>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</si>
  <si>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</si>
  <si>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</si>
  <si>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</si>
  <si>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</si>
  <si>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</si>
  <si>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</si>
  <si>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</si>
  <si>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</si>
  <si>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</si>
  <si>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</si>
  <si>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</si>
  <si>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</si>
  <si>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</si>
  <si>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</si>
  <si>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</si>
  <si>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</si>
  <si>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</si>
  <si>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</si>
  <si>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</si>
  <si>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</si>
  <si>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</si>
  <si>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</si>
  <si>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</si>
  <si>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</si>
  <si>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</si>
  <si>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</si>
  <si>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</si>
  <si>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</si>
  <si>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</si>
  <si>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</si>
  <si>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</si>
  <si>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</si>
  <si>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</si>
  <si>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</si>
  <si>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</si>
  <si>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</si>
  <si>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</si>
  <si>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</si>
  <si>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</si>
  <si>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</si>
  <si>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</si>
  <si>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</si>
  <si>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</si>
  <si>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</si>
  <si>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</si>
  <si>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</si>
  <si>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</si>
  <si>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</si>
  <si>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</si>
  <si>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</si>
  <si>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</si>
  <si>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</si>
  <si>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</si>
  <si>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</si>
  <si>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</si>
  <si>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</si>
  <si>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</si>
  <si>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</si>
  <si>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</si>
  <si>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</si>
  <si>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</si>
  <si>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</si>
  <si>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</si>
  <si>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</si>
  <si>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</si>
  <si>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</si>
  <si>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</si>
  <si>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</si>
  <si>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</si>
  <si>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</si>
  <si>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</si>
  <si>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</si>
  <si>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</si>
  <si>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</si>
  <si>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</si>
  <si>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</si>
  <si>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</si>
  <si>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</si>
  <si>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</si>
  <si>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</si>
  <si>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</si>
  <si>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</si>
  <si>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</si>
  <si>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</si>
  <si>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</si>
  <si>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</si>
  <si>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</si>
  <si>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</si>
  <si>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</si>
  <si>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</si>
  <si>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</si>
  <si>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</si>
  <si>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</si>
  <si>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</si>
  <si>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</si>
  <si>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</si>
  <si>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</si>
  <si>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</si>
  <si>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</si>
  <si>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</si>
  <si>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</si>
  <si>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</si>
  <si>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</si>
  <si>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</si>
  <si>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</si>
  <si>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</si>
  <si>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</si>
  <si>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</si>
  <si>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</si>
  <si>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</si>
  <si>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</si>
  <si>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</si>
  <si>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</si>
  <si>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</si>
  <si>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</si>
  <si>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</si>
  <si>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</si>
  <si>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</si>
  <si>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</si>
  <si>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</si>
  <si>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</si>
  <si>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</si>
  <si>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</si>
  <si>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</si>
  <si>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</si>
  <si>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</si>
  <si>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</si>
  <si>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</si>
  <si>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</si>
  <si>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</si>
  <si>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</si>
  <si>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</si>
  <si>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</si>
  <si>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</si>
  <si>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</si>
  <si>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</si>
  <si>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</si>
  <si>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</si>
  <si>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</si>
  <si>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</si>
  <si>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</si>
  <si>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</si>
  <si>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</si>
  <si>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</si>
  <si>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</si>
  <si>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</si>
  <si>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</si>
  <si>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</si>
  <si>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</si>
  <si>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</si>
  <si>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</si>
  <si>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</si>
  <si>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</si>
  <si>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</si>
  <si>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</si>
  <si>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</si>
  <si>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</si>
  <si>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</si>
  <si>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</si>
  <si>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</si>
  <si>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</si>
  <si>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</si>
  <si>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</si>
  <si>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</si>
  <si>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</si>
  <si>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</si>
  <si>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</si>
  <si>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</si>
  <si>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</si>
  <si>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</si>
  <si>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</si>
  <si>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</si>
  <si>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</si>
  <si>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</si>
  <si>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</si>
  <si>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</si>
  <si>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</si>
  <si>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</si>
  <si>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Аниқланган режа</t>
  </si>
  <si>
    <t>Касса харажати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</si>
  <si>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</si>
  <si>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</si>
  <si>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</si>
  <si>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</si>
  <si>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</si>
  <si>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</si>
  <si>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</si>
  <si>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</si>
  <si>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</si>
  <si>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</si>
  <si>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</si>
  <si>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</si>
  <si>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</si>
  <si>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Тошкент шаҳар халқ таълими ходимларини қайта тайёрлаш ва малакасини ошириш ҳудудий маркази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</si>
  <si>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</si>
  <si>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</si>
  <si>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</si>
  <si>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</si>
  <si>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</si>
  <si>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t>"Меҳрли мактаб" давлат таълим муассасаси</t>
  </si>
  <si>
    <t>ЖАМИ</t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</si>
  <si>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</si>
  <si>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</si>
  <si>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</si>
  <si>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</si>
  <si>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</si>
  <si>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</si>
  <si>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</si>
  <si>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Республика илмий-педагог кутубхона</t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</si>
  <si>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</si>
  <si>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t>Мактабгача ва мактаб таълими тизимидаги мактабгача таълим ташкилотлари ходимларининг иш ҳақи харажатлари</t>
  </si>
  <si>
    <t xml:space="preserve"> Мактабгача ва мактаб таълими вазирлигининг марказлашган харажатлари</t>
  </si>
  <si>
    <t>Мактабгача ва мактаб таълими вазирлигининг хорижий тил ўқитувчиларини жалб қилиш харажатлари</t>
  </si>
  <si>
    <t>Туман (шахар) мактабгача таълим бўлимлари ходимларини рағбатлантириш жамғрамаси бўйича харажатлари</t>
  </si>
  <si>
    <t>Мактабгача ва мактаб таълими вазирлигининг марказлаштирилган тадбирлар бўйича харажатлари</t>
  </si>
  <si>
    <t>Ўзбекистон Республикаси Мактабгача ва мактаб таълими вазири жамғармаси  ҳамда Таълим соҳасидаги ислоҳатларга кўмаклашиш жамғармаси</t>
  </si>
  <si>
    <t>Дарслик ва ўқув қўлланмаларни чоп этиш</t>
  </si>
  <si>
    <t>Умумтаълим мактаблари учун бирламчи спорт анжомлари хариди</t>
  </si>
  <si>
    <t xml:space="preserve">Мусиқа чолғу асбоблари хариди учун мусиқа чолғу асбоблари хариди </t>
  </si>
  <si>
    <t>Хоразм вилояти Хонқа ва Қўшкўпир туманлари умумтаълим мактабларининг бошланғич синф ўқувчиларига планшетлар хариди</t>
  </si>
  <si>
    <t>Умумтаълим мактабларининг маънан эскирган компъютер синфларини янгилаш харажатлари</t>
  </si>
  <si>
    <t>Инвестиция дастури асосида мукаммал таъмирланаётган ёки қурилаётган умумтаълим мактабларини жихозлаш харажатлари</t>
  </si>
  <si>
    <t>Инвестиция дастури асосида мукаммал таъмирланаётган ёки қурилаётган мактабгача таълим ташкилоларини жихозлаш харажатлари</t>
  </si>
  <si>
    <t>1-синф ўқувчилари ва касаллиги туфайли уйда таълим олувчилар учун ўқув қуроллари, Мактаб хужжатлари ҳамда "Баркамол авлод" болалар мактабларидаги тўгаракларн қайд этиш журналлари хариди</t>
  </si>
  <si>
    <t>Мактабгача таълим Агентлик марказий аппарати</t>
  </si>
  <si>
    <t xml:space="preserve">Тошкент шаҳрида "А.И.Герцен номидаги Россия давлат педагогика университети" Федерал давлат бюджети олий таълим муассасаси филиали </t>
  </si>
  <si>
    <t>Мактабгача таълим ташкилотлари директор ва мутахассисларини қайта тайёрлаш ва уларнинг малакасини ошириш институти</t>
  </si>
  <si>
    <t>Тошкент вилояти Қибрай туманидаги "ИМКОН" реабилитация марказига эга давлат куп тармокли  ихтисослаштирилган мактабгача таьлим ташкилоти</t>
  </si>
  <si>
    <t>Навоий вилояти Зарафшон шаҳридаги "УМИД" реабилитация марказига эга давлат кўп тармоқли ихтисослаштирилган мактабгача таълим ташкилоти</t>
  </si>
  <si>
    <t>Қашкадарё вилоят Қарши шахридаги ИМКОН Реаблитация марказига эга Давлат кўп тармоқли ихтисослаштирилган мактабгача таълим ташкилоти</t>
  </si>
  <si>
    <t>Мактабгача таълим Агентлик марказий аппарати ҳамда унинг тасарруфидаги муассаса ва ташкилотлар</t>
  </si>
  <si>
    <t>Абу Али ибн Сино номидаги ихтисослаштирилган мактаб</t>
  </si>
  <si>
    <t>Мухаммад ал-Хоразмий номидаги ихтисослаштирилган мактаби</t>
  </si>
  <si>
    <t>Мирзо Улуғбек номидаги ихтисослаштирилган мактаб</t>
  </si>
  <si>
    <t>Абдулла Орипов номидаги ижод мактаб</t>
  </si>
  <si>
    <t>Абдулла Қодирий номидаги мактаби</t>
  </si>
  <si>
    <t>Эркин Вохидов номидаги мактаб</t>
  </si>
  <si>
    <t>Иброхим Юсупов номидаги мактаб</t>
  </si>
  <si>
    <t>Исхоқхон Ибрат номидаги мактаб</t>
  </si>
  <si>
    <t>Мухаммад Юсуф номидаги мактаб</t>
  </si>
  <si>
    <t>М.Огахий номидаги мактаби</t>
  </si>
  <si>
    <t>Х.Олимжон ва Зулфия номидаги мактаб</t>
  </si>
  <si>
    <t>Халима Худойбердиева номидаги мактаб</t>
  </si>
  <si>
    <t>Педагогик маҳорат ва ҳалқаро баҳолаш илмий-амалий маркази</t>
  </si>
  <si>
    <t>Ихтисослаштирилган таълим муассасалари агентлиги ҳамда унинг тасарруфидаги муассаса ва ташкилотлар</t>
  </si>
  <si>
    <t xml:space="preserve">Ихтисослаштирилган таълим муассасалари агентлиги </t>
  </si>
  <si>
    <t>Олмазор туман ихтисослаштиришган мактаби</t>
  </si>
  <si>
    <t>Шайхонтохур туман ихтисослаштиришган мактаби</t>
  </si>
  <si>
    <t>Сергели туман ихтисослаштиришган мактаби</t>
  </si>
  <si>
    <t>А. Авлоний номидаги педагогик маҳорат миллий институтини</t>
  </si>
  <si>
    <t>Қорақалпоғистон Республикаси педагогик маҳорат маркази</t>
  </si>
  <si>
    <t>Андижон вилоят педагогик маҳорат маркази</t>
  </si>
  <si>
    <t>Бухоро вилоят педагогик маҳорат маркази</t>
  </si>
  <si>
    <t>Жиззах вилоят педагогик маҳорат маркази</t>
  </si>
  <si>
    <t>Қарши вилоят педагогик маҳорат маркази</t>
  </si>
  <si>
    <t>Навоий вилоят педагогик маҳорат маркази</t>
  </si>
  <si>
    <t>Наманган вилоят педагогик маҳорат маркази</t>
  </si>
  <si>
    <t>Самарканд вилоят педагогик маҳорат маркази</t>
  </si>
  <si>
    <t>Сурхондарё вилоят педагогик маҳорат маркази</t>
  </si>
  <si>
    <t>Сирдарё вилоят педагогик маҳорат маркази</t>
  </si>
  <si>
    <t>Тошкент вилояти педагогик маҳорат маркази</t>
  </si>
  <si>
    <t>Фаргона вилоят педагогик маҳорат маркази</t>
  </si>
  <si>
    <t>Хоразм вилоят педагогик маҳорат маркази</t>
  </si>
  <si>
    <t xml:space="preserve"> "Таъминот ва логистика" ДУК орқали харид қилинадиган марказлашган харидлар</t>
  </si>
  <si>
    <t>Мактабгача таълим агентлигининг Марказлашган харажат ва тадбирлар бўйича харажатлари</t>
  </si>
  <si>
    <t>"Янги Ўзбекистон" Университетида давлат гранди асосида таҳсил олувчилар ҳаражатини давлат бюджетидан қоплаш харажатлари</t>
  </si>
  <si>
    <t>Нодавлат таълим ташкилотларида малака ошириш харажатлари учун</t>
  </si>
  <si>
    <t>Ташаббусли бюджетлаштириш тадбирлари доирасида (1,5 мингдан ортиқ овоз тўплаган) лойихаларни молиялаштириш</t>
  </si>
  <si>
    <t>45.2.</t>
  </si>
  <si>
    <t>46.3.</t>
  </si>
  <si>
    <t>45.1.</t>
  </si>
  <si>
    <t>45.3.</t>
  </si>
  <si>
    <t>45.4.</t>
  </si>
  <si>
    <t>45.5.</t>
  </si>
  <si>
    <t>45.6.</t>
  </si>
  <si>
    <t>45.7.</t>
  </si>
  <si>
    <t>45.8.</t>
  </si>
  <si>
    <t>46.1.</t>
  </si>
  <si>
    <t>46.2.</t>
  </si>
  <si>
    <t>46.4.</t>
  </si>
  <si>
    <t>46.5.</t>
  </si>
  <si>
    <t>46.6.</t>
  </si>
  <si>
    <t>46.7.</t>
  </si>
  <si>
    <t>Нукус Президент мактаби</t>
  </si>
  <si>
    <t>Андижон Президент мактаби</t>
  </si>
  <si>
    <t>Бухоро Президент мактаби</t>
  </si>
  <si>
    <t>Жиззах Президент мактаби</t>
  </si>
  <si>
    <t>Қарши Президент мактаби</t>
  </si>
  <si>
    <t>Навоий Президент мактаби</t>
  </si>
  <si>
    <t>Наманган Президент мактаби</t>
  </si>
  <si>
    <t>Самарқанд Президент мактаби</t>
  </si>
  <si>
    <t>Термиз Президент мактаби</t>
  </si>
  <si>
    <t>Гулистон Президент мактаби</t>
  </si>
  <si>
    <t>Нурафшон Президент мактаби</t>
  </si>
  <si>
    <t>Фарғона Президент мактаби</t>
  </si>
  <si>
    <t>Хива Президент мактаби</t>
  </si>
  <si>
    <t>Тошкент Президент мактаби</t>
  </si>
  <si>
    <t>сўмда</t>
  </si>
  <si>
    <t>2024 йил ИВ-чорагида Мактабгача ва мактаб таълими вазирлигига республика бюджетидан ажратилган маблағлар ва уларнинг ижроси тўғрисида 
ДАСТЛАБКИ  МАЪЛУМОТ</t>
  </si>
  <si>
    <t>Ҳисобот даври мобайнида (бюджетдан ажратилган ва ижро этилган
маблағлар суммаси</t>
  </si>
  <si>
    <t xml:space="preserve">жумладан,
атотранспорт воситаларини сақлаш харажатлари </t>
  </si>
  <si>
    <t>объектларни лойиҳалаштириш, қуриш (реконструкция қилиш), капитал таъмирлаш ва жиҳозлаш (капитал қўйилмалар)</t>
  </si>
  <si>
    <t>Нодавлат мактабгача таълим ташкилотларига Давлат буджети маблағлари ҳисобидан субсидиялар ва компенсациялар тўлаш</t>
  </si>
  <si>
    <t>"Класс" газетаси таҳририяти давлат корхонаси</t>
  </si>
  <si>
    <t>"Тонг юлдузи" газетаси таҳририяти давлат корхонаси</t>
  </si>
  <si>
    <t>"Ғунча" журнали таҳририяти давлат корхонаси</t>
  </si>
  <si>
    <t>"Гулхан" журнали таҳририяти давлат корхонаси</t>
  </si>
  <si>
    <t xml:space="preserve">Қорақалпоғистон Республикаси Нукус шаҳридаги «Имкон»  реабилитация марказига эга давлат кўп тармоқли ихтисослаштирилган мактабгача таълим ташкилоти </t>
  </si>
  <si>
    <t>47.3.</t>
  </si>
  <si>
    <t>46.8.</t>
  </si>
  <si>
    <t>47.1.</t>
  </si>
  <si>
    <t>47.2.</t>
  </si>
  <si>
    <t>47.4.</t>
  </si>
  <si>
    <t>47.5.</t>
  </si>
  <si>
    <t>47.6.</t>
  </si>
  <si>
    <t>47.7.</t>
  </si>
  <si>
    <t>47,.8.</t>
  </si>
  <si>
    <t>47.9.</t>
  </si>
  <si>
    <t>47.10.</t>
  </si>
  <si>
    <t>47.11.</t>
  </si>
  <si>
    <t>47.12.</t>
  </si>
  <si>
    <t>47.13.</t>
  </si>
  <si>
    <t>47.14.</t>
  </si>
  <si>
    <t>47.15.</t>
  </si>
  <si>
    <t>47.16.</t>
  </si>
  <si>
    <t>47.17.</t>
  </si>
  <si>
    <t>47.18.</t>
  </si>
  <si>
    <t>47.19.</t>
  </si>
  <si>
    <t>47.20.</t>
  </si>
  <si>
    <t>47.21.</t>
  </si>
  <si>
    <t>47.22</t>
  </si>
  <si>
    <t>47.23.</t>
  </si>
  <si>
    <t>47.24.</t>
  </si>
  <si>
    <t>47.25.</t>
  </si>
  <si>
    <t>47.27.</t>
  </si>
  <si>
    <t>47.28.</t>
  </si>
  <si>
    <t>47.29.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</si>
</sst>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\ _₽;[Red]#,##0\ _₽"/>
    <numFmt numFmtId="166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13" fillId="0" borderId="30" xfId="0" applyFont="1" applyBorder="1" applyAlignment="1">
      <alignment horizontal="center" vertical="center" wrapText="1"/>
    </xf>
    <xf numFmtId="14" fontId="13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4" fontId="13" fillId="0" borderId="31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14" fontId="13" fillId="0" borderId="32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wrapText="1"/>
    </xf>
    <xf numFmtId="14" fontId="14" fillId="0" borderId="33" xfId="0" applyNumberFormat="1" applyFont="1" applyBorder="1" applyAlignment="1">
      <alignment horizontal="center" vertical="center" wrapText="1"/>
    </xf>
    <xf numFmtId="4" fontId="14" fillId="0" borderId="33" xfId="0" applyNumberFormat="1" applyFont="1" applyBorder="1" applyAlignment="1">
      <alignment wrapText="1"/>
    </xf>
    <xf numFmtId="0" fontId="14" fillId="2" borderId="33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vertical="center" wrapText="1"/>
    </xf>
    <xf numFmtId="14" fontId="14" fillId="2" borderId="33" xfId="0" applyNumberFormat="1" applyFont="1" applyFill="1" applyBorder="1" applyAlignment="1">
      <alignment horizontal="center" vertical="center" wrapText="1"/>
    </xf>
    <xf numFmtId="4" fontId="14" fillId="2" borderId="33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4" fillId="0" borderId="0" xfId="0" applyNumberFormat="1" applyFont="1" applyAlignment="1">
      <alignment horizontal="left" vertical="top" wrapText="1"/>
    </xf>
    <xf numFmtId="0" fontId="15" fillId="0" borderId="0" xfId="0" applyFont="1"/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vertic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top" wrapText="1"/>
    </xf>
    <xf numFmtId="0" fontId="16" fillId="0" borderId="0" xfId="0" applyFont="1"/>
    <xf numFmtId="3" fontId="4" fillId="3" borderId="5" xfId="0" applyNumberFormat="1" applyFont="1" applyFill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horizontal="left" vertical="center" wrapText="1" indent="1"/>
    </xf>
    <xf numFmtId="3" fontId="4" fillId="0" borderId="5" xfId="0" applyNumberFormat="1" applyFont="1" applyBorder="1" applyAlignment="1">
      <alignment horizontal="left" vertical="center" indent="1"/>
    </xf>
    <xf numFmtId="3" fontId="4" fillId="0" borderId="6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3" borderId="7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horizontal="center" vertical="top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horizontal="right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165" fontId="10" fillId="3" borderId="5" xfId="0" applyNumberFormat="1" applyFont="1" applyFill="1" applyBorder="1" applyAlignment="1">
      <alignment horizontal="center" vertical="center" wrapText="1"/>
    </xf>
    <xf numFmtId="165" fontId="10" fillId="3" borderId="9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  <xf numFmtId="0" fontId="10" fillId="3" borderId="0" xfId="0" applyFont="1" applyFill="1"/>
    <xf numFmtId="3" fontId="10" fillId="3" borderId="0" xfId="0" applyNumberFormat="1" applyFont="1" applyFill="1" applyAlignment="1">
      <alignment horizontal="center" vertical="center" wrapText="1"/>
    </xf>
    <xf numFmtId="3" fontId="10" fillId="3" borderId="0" xfId="0" applyNumberFormat="1" applyFont="1" applyFill="1" applyAlignment="1">
      <alignment horizontal="left" vertical="top" wrapText="1"/>
    </xf>
    <xf numFmtId="9" fontId="10" fillId="3" borderId="0" xfId="1" applyFont="1" applyFill="1" applyAlignment="1">
      <alignment horizontal="left" vertical="top" wrapText="1"/>
    </xf>
    <xf numFmtId="166" fontId="10" fillId="3" borderId="0" xfId="1" applyNumberFormat="1" applyFont="1" applyFill="1" applyAlignment="1">
      <alignment horizontal="left" vertical="top" wrapText="1"/>
    </xf>
    <xf numFmtId="3" fontId="11" fillId="3" borderId="0" xfId="0" applyNumberFormat="1" applyFont="1" applyFill="1" applyAlignment="1">
      <alignment horizontal="right" vertical="top" wrapText="1"/>
    </xf>
    <xf numFmtId="3" fontId="12" fillId="3" borderId="0" xfId="0" applyNumberFormat="1" applyFont="1" applyFill="1" applyAlignment="1">
      <alignment horizontal="right" vertical="top" wrapText="1"/>
    </xf>
    <xf numFmtId="3" fontId="19" fillId="3" borderId="0" xfId="0" applyNumberFormat="1" applyFont="1" applyFill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3" fontId="9" fillId="3" borderId="37" xfId="0" applyNumberFormat="1" applyFont="1" applyFill="1" applyBorder="1" applyAlignment="1">
      <alignment horizontal="center" vertical="center" wrapText="1"/>
    </xf>
    <xf numFmtId="3" fontId="9" fillId="3" borderId="16" xfId="0" applyNumberFormat="1" applyFont="1" applyFill="1" applyBorder="1" applyAlignment="1">
      <alignment horizontal="center" vertical="center" wrapText="1"/>
    </xf>
    <xf numFmtId="3" fontId="17" fillId="3" borderId="0" xfId="0" applyNumberFormat="1" applyFont="1" applyFill="1" applyAlignment="1">
      <alignment horizontal="center" vertical="center" wrapText="1"/>
    </xf>
    <xf numFmtId="0" fontId="9" fillId="3" borderId="0" xfId="0" applyFont="1" applyFill="1"/>
    <xf numFmtId="3" fontId="10" fillId="3" borderId="40" xfId="0" applyNumberFormat="1" applyFont="1" applyFill="1" applyBorder="1" applyAlignment="1">
      <alignment horizontal="center" vertical="center" wrapText="1"/>
    </xf>
    <xf numFmtId="3" fontId="10" fillId="3" borderId="42" xfId="0" applyNumberFormat="1" applyFont="1" applyFill="1" applyBorder="1" applyAlignment="1">
      <alignment horizontal="left" vertical="center" wrapText="1" indent="2"/>
    </xf>
    <xf numFmtId="3" fontId="9" fillId="3" borderId="24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 wrapText="1"/>
    </xf>
    <xf numFmtId="165" fontId="10" fillId="3" borderId="24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 wrapText="1"/>
    </xf>
    <xf numFmtId="3" fontId="10" fillId="3" borderId="39" xfId="0" applyNumberFormat="1" applyFont="1" applyFill="1" applyBorder="1" applyAlignment="1">
      <alignment horizontal="center" vertical="center" wrapText="1"/>
    </xf>
    <xf numFmtId="3" fontId="10" fillId="3" borderId="41" xfId="0" applyNumberFormat="1" applyFont="1" applyFill="1" applyBorder="1" applyAlignment="1">
      <alignment horizontal="left" vertical="center" wrapText="1" indent="2"/>
    </xf>
    <xf numFmtId="3" fontId="9" fillId="3" borderId="17" xfId="0" applyNumberFormat="1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165" fontId="10" fillId="3" borderId="17" xfId="0" applyNumberFormat="1" applyFont="1" applyFill="1" applyBorder="1" applyAlignment="1">
      <alignment horizontal="center" vertical="center" wrapText="1"/>
    </xf>
    <xf numFmtId="165" fontId="10" fillId="3" borderId="38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5" fontId="10" fillId="3" borderId="3" xfId="0" applyNumberFormat="1" applyFont="1" applyFill="1" applyBorder="1" applyAlignment="1">
      <alignment horizontal="center" vertical="center" wrapText="1"/>
    </xf>
    <xf numFmtId="3" fontId="10" fillId="3" borderId="41" xfId="0" applyNumberFormat="1" applyFont="1" applyFill="1" applyBorder="1" applyAlignment="1">
      <alignment horizontal="left" vertical="center" indent="2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3" fontId="10" fillId="3" borderId="9" xfId="0" applyNumberFormat="1" applyFont="1" applyFill="1" applyBorder="1" applyAlignment="1">
      <alignment horizontal="center" vertical="center" wrapText="1"/>
    </xf>
    <xf numFmtId="3" fontId="11" fillId="3" borderId="39" xfId="0" applyNumberFormat="1" applyFont="1" applyFill="1" applyBorder="1" applyAlignment="1">
      <alignment horizontal="center" vertical="center" wrapText="1"/>
    </xf>
    <xf numFmtId="3" fontId="11" fillId="3" borderId="41" xfId="0" applyNumberFormat="1" applyFont="1" applyFill="1" applyBorder="1" applyAlignment="1">
      <alignment horizontal="left" vertical="center" wrapText="1" indent="2"/>
    </xf>
    <xf numFmtId="3" fontId="20" fillId="3" borderId="17" xfId="0" applyNumberFormat="1" applyFont="1" applyFill="1" applyBorder="1" applyAlignment="1">
      <alignment horizontal="center" vertical="center" wrapText="1"/>
    </xf>
    <xf numFmtId="3" fontId="20" fillId="3" borderId="21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3" fontId="10" fillId="3" borderId="44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3" fontId="10" fillId="3" borderId="45" xfId="0" applyNumberFormat="1" applyFont="1" applyFill="1" applyBorder="1" applyAlignment="1">
      <alignment horizontal="center" vertical="center" wrapText="1"/>
    </xf>
    <xf numFmtId="3" fontId="10" fillId="3" borderId="43" xfId="0" applyNumberFormat="1" applyFont="1" applyFill="1" applyBorder="1" applyAlignment="1">
      <alignment horizontal="left" vertical="center" wrapText="1" indent="2"/>
    </xf>
    <xf numFmtId="3" fontId="10" fillId="3" borderId="49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3" fontId="10" fillId="3" borderId="46" xfId="0" applyNumberFormat="1" applyFont="1" applyFill="1" applyBorder="1" applyAlignment="1">
      <alignment horizontal="center" vertical="center" wrapText="1"/>
    </xf>
    <xf numFmtId="3" fontId="10" fillId="3" borderId="47" xfId="0" applyNumberFormat="1" applyFont="1" applyFill="1" applyBorder="1" applyAlignment="1">
      <alignment horizontal="left" vertical="center" wrapText="1" inden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38" xfId="0" applyNumberFormat="1" applyFont="1" applyFill="1" applyBorder="1" applyAlignment="1">
      <alignment horizontal="center" vertical="center" wrapText="1"/>
    </xf>
    <xf numFmtId="3" fontId="10" fillId="3" borderId="48" xfId="0" applyNumberFormat="1" applyFont="1" applyFill="1" applyBorder="1" applyAlignment="1">
      <alignment horizontal="center" vertical="center" wrapText="1"/>
    </xf>
    <xf numFmtId="3" fontId="10" fillId="3" borderId="14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3" fontId="10" fillId="3" borderId="41" xfId="0" applyNumberFormat="1" applyFont="1" applyFill="1" applyBorder="1" applyAlignment="1">
      <alignment horizontal="center" vertical="center" wrapText="1"/>
    </xf>
    <xf numFmtId="3" fontId="10" fillId="3" borderId="41" xfId="0" applyNumberFormat="1" applyFont="1" applyFill="1" applyBorder="1" applyAlignment="1">
      <alignment horizontal="left" vertical="center" wrapText="1" indent="1"/>
    </xf>
    <xf numFmtId="3" fontId="10" fillId="3" borderId="43" xfId="0" applyNumberFormat="1" applyFont="1" applyFill="1" applyBorder="1" applyAlignment="1">
      <alignment horizontal="left" vertical="center" wrapText="1" inden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left" vertical="top" wrapText="1"/>
    </xf>
    <xf numFmtId="3" fontId="10" fillId="3" borderId="0" xfId="0" applyNumberFormat="1" applyFont="1" applyFill="1" applyAlignment="1">
      <alignment horizontal="left" vertical="center" wrapText="1"/>
    </xf>
    <xf numFmtId="3" fontId="10" fillId="3" borderId="42" xfId="0" applyNumberFormat="1" applyFont="1" applyFill="1" applyBorder="1" applyAlignment="1">
      <alignment horizontal="center" vertical="center" wrapText="1"/>
    </xf>
    <xf numFmtId="3" fontId="10" fillId="3" borderId="43" xfId="0" applyNumberFormat="1" applyFont="1" applyFill="1" applyBorder="1" applyAlignment="1">
      <alignment horizontal="center" vertical="center" wrapText="1"/>
    </xf>
    <xf numFmtId="3" fontId="9" fillId="3" borderId="20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9" fillId="3" borderId="20" xfId="0" applyNumberFormat="1" applyFont="1" applyFill="1" applyBorder="1" applyAlignment="1">
      <alignment horizontal="center" vertical="center" wrapText="1"/>
    </xf>
    <xf numFmtId="3" fontId="9" fillId="3" borderId="25" xfId="0" applyNumberFormat="1" applyFont="1" applyFill="1" applyBorder="1" applyAlignment="1">
      <alignment horizontal="center" vertical="center" wrapText="1"/>
    </xf>
    <xf numFmtId="3" fontId="21" fillId="3" borderId="0" xfId="0" applyNumberFormat="1" applyFont="1" applyFill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9" fillId="3" borderId="23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3" fontId="9" fillId="3" borderId="26" xfId="0" applyNumberFormat="1" applyFont="1" applyFill="1" applyBorder="1" applyAlignment="1">
      <alignment horizontal="center" vertical="center" wrapText="1"/>
    </xf>
    <xf numFmtId="3" fontId="9" fillId="3" borderId="27" xfId="0" applyNumberFormat="1" applyFont="1" applyFill="1" applyBorder="1" applyAlignment="1">
      <alignment horizontal="center" vertical="center" wrapText="1"/>
    </xf>
    <xf numFmtId="3" fontId="9" fillId="3" borderId="28" xfId="0" applyNumberFormat="1" applyFont="1" applyFill="1" applyBorder="1" applyAlignment="1">
      <alignment horizontal="center" vertical="center" wrapText="1"/>
    </xf>
    <xf numFmtId="3" fontId="9" fillId="3" borderId="29" xfId="0" applyNumberFormat="1" applyFont="1" applyFill="1" applyBorder="1" applyAlignment="1">
      <alignment horizontal="center"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3" fontId="17" fillId="3" borderId="24" xfId="0" applyNumberFormat="1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3" fontId="19" fillId="3" borderId="24" xfId="0" applyNumberFormat="1" applyFont="1" applyFill="1" applyBorder="1" applyAlignment="1">
      <alignment horizontal="center" vertical="center" wrapText="1"/>
    </xf>
    <xf numFmtId="3" fontId="17" fillId="3" borderId="3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3" fontId="17" fillId="3" borderId="9" xfId="0" applyNumberFormat="1" applyFont="1" applyFill="1" applyBorder="1" applyAlignment="1">
      <alignment horizontal="center" vertical="center" wrapText="1"/>
    </xf>
    <xf numFmtId="3" fontId="17" fillId="3" borderId="18" xfId="0" applyNumberFormat="1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3" fontId="20" fillId="3" borderId="10" xfId="0" applyNumberFormat="1" applyFont="1" applyFill="1" applyBorder="1" applyAlignment="1">
      <alignment horizontal="center" vertical="center" wrapText="1"/>
    </xf>
    <xf numFmtId="3" fontId="20" fillId="3" borderId="19" xfId="0" applyNumberFormat="1" applyFont="1" applyFill="1" applyBorder="1" applyAlignment="1">
      <alignment horizontal="center" vertical="center" wrapText="1"/>
    </xf>
    <xf numFmtId="3" fontId="9" fillId="3" borderId="5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652AF28A-EED8-48AE-B83A-F0FA2B78C329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121" t="s">
        <v>1299</v>
      </c>
      <c r="D3" s="121"/>
      <c r="E3" s="121"/>
      <c r="F3" s="121"/>
      <c r="G3" s="121"/>
      <c r="H3" s="121"/>
      <c r="I3" s="121"/>
      <c r="J3" s="121"/>
    </row>
    <row r="4" spans="3:32" ht="16.5" customHeight="1" x14ac:dyDescent="0.3">
      <c r="H4" s="39" t="s">
        <v>1300</v>
      </c>
      <c r="I4" s="39"/>
    </row>
    <row r="5" spans="3:32" ht="45.75" customHeight="1" x14ac:dyDescent="0.3">
      <c r="C5" s="122" t="s">
        <v>5</v>
      </c>
      <c r="D5" s="125" t="s">
        <v>4</v>
      </c>
      <c r="E5" s="125" t="s">
        <v>1301</v>
      </c>
      <c r="F5" s="125"/>
      <c r="G5" s="125"/>
      <c r="H5" s="125"/>
      <c r="I5" s="128"/>
      <c r="J5" s="129"/>
      <c r="K5" s="33"/>
      <c r="L5" s="33"/>
      <c r="M5" s="33"/>
    </row>
    <row r="6" spans="3:32" ht="25.5" customHeight="1" x14ac:dyDescent="0.3">
      <c r="C6" s="123"/>
      <c r="D6" s="126"/>
      <c r="E6" s="130" t="s">
        <v>3</v>
      </c>
      <c r="F6" s="132" t="s">
        <v>0</v>
      </c>
      <c r="G6" s="132"/>
      <c r="H6" s="132"/>
      <c r="I6" s="133"/>
      <c r="J6" s="134"/>
    </row>
    <row r="7" spans="3:32" ht="124.5" customHeight="1" x14ac:dyDescent="0.3">
      <c r="C7" s="124"/>
      <c r="D7" s="127"/>
      <c r="E7" s="131"/>
      <c r="F7" s="40" t="s">
        <v>1302</v>
      </c>
      <c r="G7" s="40" t="s">
        <v>1303</v>
      </c>
      <c r="H7" s="40" t="s">
        <v>2</v>
      </c>
      <c r="I7" s="36" t="s">
        <v>1304</v>
      </c>
      <c r="J7" s="41" t="s">
        <v>1305</v>
      </c>
    </row>
    <row r="8" spans="3:32" s="20" customFormat="1" ht="37.5" x14ac:dyDescent="0.25">
      <c r="C8" s="18">
        <v>1</v>
      </c>
      <c r="D8" s="29" t="s">
        <v>1263</v>
      </c>
      <c r="E8" s="42">
        <f>+F8+H8</f>
        <v>2933388</v>
      </c>
      <c r="F8" s="43">
        <v>2220657</v>
      </c>
      <c r="G8" s="43"/>
      <c r="H8" s="44">
        <v>712731</v>
      </c>
      <c r="I8" s="34"/>
      <c r="J8" s="3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5">
        <f t="shared" ref="E9:E43" si="0">+F9+H9</f>
        <v>1627917</v>
      </c>
      <c r="F9" s="43">
        <v>1448571</v>
      </c>
      <c r="G9" s="43"/>
      <c r="H9" s="44">
        <v>179346</v>
      </c>
      <c r="I9" s="34"/>
      <c r="J9" s="3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1265</v>
      </c>
      <c r="E10" s="45">
        <f t="shared" si="0"/>
        <v>1795757</v>
      </c>
      <c r="F10" s="43">
        <v>1730952</v>
      </c>
      <c r="G10" s="43"/>
      <c r="H10" s="44">
        <v>64805</v>
      </c>
      <c r="I10" s="34"/>
      <c r="J10" s="35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1266</v>
      </c>
      <c r="E11" s="45">
        <f t="shared" si="0"/>
        <v>1347184</v>
      </c>
      <c r="F11" s="43">
        <v>1325364</v>
      </c>
      <c r="G11" s="43"/>
      <c r="H11" s="44">
        <v>21820</v>
      </c>
      <c r="I11" s="34"/>
      <c r="J11" s="3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1267</v>
      </c>
      <c r="E12" s="45">
        <f t="shared" si="0"/>
        <v>1800530</v>
      </c>
      <c r="F12" s="43">
        <v>1669875</v>
      </c>
      <c r="G12" s="43"/>
      <c r="H12" s="44">
        <v>130655</v>
      </c>
      <c r="I12" s="34"/>
      <c r="J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1268</v>
      </c>
      <c r="E13" s="45">
        <f t="shared" si="0"/>
        <v>1331056</v>
      </c>
      <c r="F13" s="43">
        <v>1288551</v>
      </c>
      <c r="G13" s="43"/>
      <c r="H13" s="44">
        <v>42505</v>
      </c>
      <c r="I13" s="34"/>
      <c r="J13" s="35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1269</v>
      </c>
      <c r="E14" s="45">
        <f t="shared" si="0"/>
        <v>2013010</v>
      </c>
      <c r="F14" s="43">
        <v>1918380</v>
      </c>
      <c r="G14" s="43"/>
      <c r="H14" s="44">
        <v>94630</v>
      </c>
      <c r="I14" s="34"/>
      <c r="J14" s="35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1270</v>
      </c>
      <c r="E15" s="45">
        <f t="shared" si="0"/>
        <v>1569434</v>
      </c>
      <c r="F15" s="43">
        <v>1534254</v>
      </c>
      <c r="G15" s="43"/>
      <c r="H15" s="44">
        <v>35180</v>
      </c>
      <c r="I15" s="34"/>
      <c r="J15" s="35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1271</v>
      </c>
      <c r="E16" s="45">
        <f t="shared" si="0"/>
        <v>1707946</v>
      </c>
      <c r="F16" s="43">
        <v>1642257</v>
      </c>
      <c r="G16" s="43"/>
      <c r="H16" s="44">
        <v>65689</v>
      </c>
      <c r="I16" s="34"/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1272</v>
      </c>
      <c r="E17" s="45">
        <f t="shared" si="0"/>
        <v>2289839</v>
      </c>
      <c r="F17" s="43">
        <v>2183389</v>
      </c>
      <c r="G17" s="43"/>
      <c r="H17" s="44">
        <v>106450</v>
      </c>
      <c r="I17" s="34"/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56.25" x14ac:dyDescent="0.25">
      <c r="C18" s="21">
        <v>11</v>
      </c>
      <c r="D18" s="25" t="s">
        <v>1273</v>
      </c>
      <c r="E18" s="45">
        <f t="shared" si="0"/>
        <v>1439883</v>
      </c>
      <c r="F18" s="43">
        <v>1375783</v>
      </c>
      <c r="G18" s="43"/>
      <c r="H18" s="44">
        <v>64100</v>
      </c>
      <c r="I18" s="34"/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1274</v>
      </c>
      <c r="E19" s="45">
        <f t="shared" si="0"/>
        <v>1096862</v>
      </c>
      <c r="F19" s="43">
        <v>1060062</v>
      </c>
      <c r="G19" s="43"/>
      <c r="H19" s="44">
        <v>36800</v>
      </c>
      <c r="I19" s="34"/>
      <c r="J19" s="3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1275</v>
      </c>
      <c r="E20" s="45">
        <f t="shared" si="0"/>
        <v>1497904</v>
      </c>
      <c r="F20" s="43">
        <v>1432254</v>
      </c>
      <c r="G20" s="43"/>
      <c r="H20" s="44">
        <v>65650</v>
      </c>
      <c r="I20" s="34"/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1276</v>
      </c>
      <c r="E21" s="45">
        <f t="shared" si="0"/>
        <v>2115604</v>
      </c>
      <c r="F21" s="43">
        <v>2069604</v>
      </c>
      <c r="G21" s="43"/>
      <c r="H21" s="43">
        <v>46000</v>
      </c>
      <c r="I21" s="46"/>
      <c r="J21" s="3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1277</v>
      </c>
      <c r="E22" s="45">
        <f t="shared" si="0"/>
        <v>1120860</v>
      </c>
      <c r="F22" s="43">
        <v>1052160</v>
      </c>
      <c r="G22" s="43"/>
      <c r="H22" s="43">
        <v>68700</v>
      </c>
      <c r="I22" s="46"/>
      <c r="J22" s="3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1278</v>
      </c>
      <c r="E23" s="45">
        <f t="shared" si="0"/>
        <v>1236164</v>
      </c>
      <c r="F23" s="43">
        <v>1141464</v>
      </c>
      <c r="G23" s="43"/>
      <c r="H23" s="43">
        <v>94700</v>
      </c>
      <c r="I23" s="46"/>
      <c r="J23" s="3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1279</v>
      </c>
      <c r="E24" s="45">
        <f t="shared" si="0"/>
        <v>1012884</v>
      </c>
      <c r="F24" s="43">
        <v>861298</v>
      </c>
      <c r="G24" s="43"/>
      <c r="H24" s="43">
        <v>151586</v>
      </c>
      <c r="I24" s="46"/>
      <c r="J24" s="3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1280</v>
      </c>
      <c r="E25" s="45">
        <f t="shared" si="0"/>
        <v>1270209</v>
      </c>
      <c r="F25" s="43">
        <v>1147209</v>
      </c>
      <c r="G25" s="43"/>
      <c r="H25" s="43">
        <v>123000</v>
      </c>
      <c r="I25" s="46"/>
      <c r="J25" s="3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1281</v>
      </c>
      <c r="E26" s="45">
        <f t="shared" si="0"/>
        <v>2168860</v>
      </c>
      <c r="F26" s="43">
        <v>1446228</v>
      </c>
      <c r="G26" s="43"/>
      <c r="H26" s="43">
        <v>722632</v>
      </c>
      <c r="I26" s="46"/>
      <c r="J26" s="35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1282</v>
      </c>
      <c r="E27" s="45">
        <f t="shared" si="0"/>
        <v>1505868</v>
      </c>
      <c r="F27" s="43">
        <v>1304103</v>
      </c>
      <c r="G27" s="43"/>
      <c r="H27" s="43">
        <v>201765</v>
      </c>
      <c r="I27" s="46"/>
      <c r="J27" s="3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1283</v>
      </c>
      <c r="E28" s="45">
        <f t="shared" si="0"/>
        <v>1445670</v>
      </c>
      <c r="F28" s="43">
        <v>1262790</v>
      </c>
      <c r="G28" s="43"/>
      <c r="H28" s="43">
        <v>182880</v>
      </c>
      <c r="I28" s="46"/>
      <c r="J28" s="3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1284</v>
      </c>
      <c r="E29" s="45">
        <f t="shared" si="0"/>
        <v>1309148</v>
      </c>
      <c r="F29" s="43">
        <v>1148948</v>
      </c>
      <c r="G29" s="43"/>
      <c r="H29" s="43">
        <v>160200</v>
      </c>
      <c r="I29" s="46"/>
      <c r="J29" s="3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1285</v>
      </c>
      <c r="E30" s="45">
        <f t="shared" si="0"/>
        <v>1222616</v>
      </c>
      <c r="F30" s="43">
        <v>720268</v>
      </c>
      <c r="G30" s="43"/>
      <c r="H30" s="43">
        <v>502348</v>
      </c>
      <c r="I30" s="46"/>
      <c r="J30" s="35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1292</v>
      </c>
      <c r="E31" s="45">
        <f t="shared" si="0"/>
        <v>159985</v>
      </c>
      <c r="F31" s="43">
        <v>135585</v>
      </c>
      <c r="G31" s="43"/>
      <c r="H31" s="44">
        <v>24400</v>
      </c>
      <c r="I31" s="34"/>
      <c r="J31" s="35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1291</v>
      </c>
      <c r="E32" s="45">
        <f t="shared" si="0"/>
        <v>81876</v>
      </c>
      <c r="F32" s="43">
        <v>74856</v>
      </c>
      <c r="G32" s="43"/>
      <c r="H32" s="44">
        <v>7020</v>
      </c>
      <c r="I32" s="34"/>
      <c r="J32" s="35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1306</v>
      </c>
      <c r="E33" s="45">
        <f t="shared" si="0"/>
        <v>918197</v>
      </c>
      <c r="F33" s="43">
        <v>547206</v>
      </c>
      <c r="G33" s="43"/>
      <c r="H33" s="44">
        <v>370991</v>
      </c>
      <c r="I33" s="34"/>
      <c r="J33" s="35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1286</v>
      </c>
      <c r="E34" s="45">
        <f t="shared" si="0"/>
        <v>760327</v>
      </c>
      <c r="F34" s="43">
        <v>538125</v>
      </c>
      <c r="G34" s="43"/>
      <c r="H34" s="44">
        <v>222202</v>
      </c>
      <c r="I34" s="34"/>
      <c r="J34" s="35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5">
        <f t="shared" si="0"/>
        <v>1374547</v>
      </c>
      <c r="F35" s="43">
        <v>1256347</v>
      </c>
      <c r="G35" s="43"/>
      <c r="H35" s="44">
        <v>118200</v>
      </c>
      <c r="I35" s="34"/>
      <c r="J35" s="3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5">
        <f t="shared" si="0"/>
        <v>374404</v>
      </c>
      <c r="F36" s="43">
        <v>355539</v>
      </c>
      <c r="G36" s="43" t="s">
        <v>1308</v>
      </c>
      <c r="H36" s="44">
        <v>18865</v>
      </c>
      <c r="I36" s="34"/>
      <c r="J36" s="35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5">
        <f t="shared" si="0"/>
        <v>579075</v>
      </c>
      <c r="F37" s="43">
        <v>422021</v>
      </c>
      <c r="G37" s="43"/>
      <c r="H37" s="44">
        <v>157054</v>
      </c>
      <c r="I37" s="34"/>
      <c r="J37" s="35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1289</v>
      </c>
      <c r="E38" s="45">
        <f t="shared" si="0"/>
        <v>93893</v>
      </c>
      <c r="F38" s="43">
        <v>88893</v>
      </c>
      <c r="G38" s="43"/>
      <c r="H38" s="44">
        <v>5000</v>
      </c>
      <c r="I38" s="34"/>
      <c r="J38" s="35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ht="37.5" x14ac:dyDescent="0.25">
      <c r="C39" s="21">
        <v>32</v>
      </c>
      <c r="D39" s="27" t="s">
        <v>1293</v>
      </c>
      <c r="E39" s="45">
        <f t="shared" si="0"/>
        <v>100886</v>
      </c>
      <c r="F39" s="43">
        <v>100886</v>
      </c>
      <c r="G39" s="43"/>
      <c r="H39" s="44">
        <v>0</v>
      </c>
      <c r="I39" s="34"/>
      <c r="J39" s="35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1307</v>
      </c>
      <c r="E40" s="45">
        <f t="shared" si="0"/>
        <v>39565</v>
      </c>
      <c r="F40" s="43">
        <v>39565</v>
      </c>
      <c r="G40" s="43"/>
      <c r="H40" s="44">
        <v>0</v>
      </c>
      <c r="I40" s="34"/>
      <c r="J40" s="35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1294</v>
      </c>
      <c r="E41" s="45">
        <f t="shared" si="0"/>
        <v>53502</v>
      </c>
      <c r="F41" s="43">
        <v>53502</v>
      </c>
      <c r="G41" s="43"/>
      <c r="H41" s="44">
        <v>0</v>
      </c>
      <c r="I41" s="34"/>
      <c r="J41" s="35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1290</v>
      </c>
      <c r="E42" s="45">
        <f t="shared" si="0"/>
        <v>368578</v>
      </c>
      <c r="F42" s="43">
        <v>342438</v>
      </c>
      <c r="G42" s="43"/>
      <c r="H42" s="44">
        <v>26140</v>
      </c>
      <c r="I42" s="34"/>
      <c r="J42" s="35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1288</v>
      </c>
      <c r="E43" s="45">
        <f t="shared" si="0"/>
        <v>35783080</v>
      </c>
      <c r="F43" s="43">
        <v>0</v>
      </c>
      <c r="G43" s="43"/>
      <c r="H43" s="44">
        <v>35783080</v>
      </c>
      <c r="I43" s="34"/>
      <c r="J43" s="35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2" t="s">
        <v>1287</v>
      </c>
      <c r="E44" s="47">
        <f>+F44+H44+J44</f>
        <v>4953356177</v>
      </c>
      <c r="F44" s="43">
        <v>4953356177</v>
      </c>
      <c r="G44" s="43"/>
      <c r="H44" s="44">
        <v>0</v>
      </c>
      <c r="I44" s="34"/>
      <c r="J44" s="35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7">
        <v>38</v>
      </c>
      <c r="D45" s="38" t="s">
        <v>1297</v>
      </c>
      <c r="E45" s="47">
        <f>+F45+H45+J45</f>
        <v>1560424400</v>
      </c>
      <c r="F45" s="43"/>
      <c r="G45" s="48"/>
      <c r="H45" s="44"/>
      <c r="I45" s="34"/>
      <c r="J45" s="35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7">
        <v>39</v>
      </c>
      <c r="D46" s="38" t="s">
        <v>1298</v>
      </c>
      <c r="E46" s="47">
        <f>+F46+H46+J46</f>
        <v>300000000</v>
      </c>
      <c r="F46" s="43"/>
      <c r="G46" s="48"/>
      <c r="H46" s="44"/>
      <c r="I46" s="34"/>
      <c r="J46" s="35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119" t="s">
        <v>1259</v>
      </c>
      <c r="D47" s="120"/>
      <c r="E47" s="49">
        <f>SUM(E8:E46)</f>
        <v>6891327085</v>
      </c>
      <c r="F47" s="49">
        <f>SUM(F8:F46)</f>
        <v>4990295561</v>
      </c>
      <c r="G47" s="49">
        <f>SUM(G8:G46)</f>
        <v>0</v>
      </c>
      <c r="H47" s="49">
        <f>SUM(H8:H46)</f>
        <v>40607124</v>
      </c>
      <c r="I47" s="49"/>
      <c r="J47" s="49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E49" s="30"/>
      <c r="F49" s="31"/>
      <c r="G49" s="31"/>
      <c r="H49" s="31"/>
      <c r="I49" s="31"/>
      <c r="L49" s="19"/>
    </row>
    <row r="50" spans="1:12" x14ac:dyDescent="0.3">
      <c r="E50" s="30"/>
      <c r="F50" s="31"/>
      <c r="G50" s="31"/>
      <c r="H50" s="31"/>
      <c r="I50" s="31"/>
      <c r="J50" s="50">
        <v>1860424.4</v>
      </c>
    </row>
    <row r="51" spans="1:12" s="16" customFormat="1" x14ac:dyDescent="0.3">
      <c r="A51" s="17"/>
      <c r="B51" s="17"/>
      <c r="E51" s="30"/>
      <c r="F51" s="31"/>
      <c r="G51" s="31"/>
      <c r="H51" s="31"/>
      <c r="I51" s="31"/>
    </row>
    <row r="52" spans="1:12" s="16" customFormat="1" x14ac:dyDescent="0.3">
      <c r="A52" s="17"/>
      <c r="B52" s="17"/>
      <c r="E52" s="30"/>
      <c r="F52" s="31"/>
      <c r="G52" s="31"/>
      <c r="H52" s="31"/>
      <c r="I52" s="31"/>
    </row>
    <row r="53" spans="1:12" s="16" customFormat="1" x14ac:dyDescent="0.3">
      <c r="A53" s="17"/>
      <c r="B53" s="17"/>
      <c r="E53" s="30"/>
      <c r="F53" s="31"/>
      <c r="G53" s="31"/>
      <c r="H53" s="31"/>
      <c r="I53" s="31"/>
    </row>
    <row r="54" spans="1:12" s="16" customFormat="1" x14ac:dyDescent="0.3">
      <c r="A54" s="17"/>
      <c r="B54" s="17"/>
      <c r="E54" s="30"/>
      <c r="F54" s="31"/>
      <c r="G54" s="31"/>
      <c r="H54" s="31"/>
      <c r="I54" s="31"/>
    </row>
    <row r="55" spans="1:12" s="16" customFormat="1" x14ac:dyDescent="0.3">
      <c r="A55" s="17"/>
      <c r="B55" s="17"/>
      <c r="E55" s="30"/>
      <c r="F55" s="31"/>
      <c r="G55" s="31"/>
      <c r="H55" s="31"/>
      <c r="I55" s="31"/>
    </row>
    <row r="56" spans="1:12" s="16" customFormat="1" x14ac:dyDescent="0.3">
      <c r="A56" s="17"/>
      <c r="B56" s="17"/>
    </row>
    <row r="57" spans="1:12" s="16" customFormat="1" x14ac:dyDescent="0.3">
      <c r="A57" s="17"/>
      <c r="B57" s="17"/>
    </row>
    <row r="58" spans="1:12" s="16" customFormat="1" x14ac:dyDescent="0.3">
      <c r="A58" s="17"/>
      <c r="B58" s="17"/>
    </row>
  </sheetData>
  <autoFilter ref="C7:AF47" xr:uid="{00000000-0009-0000-0000-000000000000}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C3:U113"/>
  <sheetViews>
    <sheetView tabSelected="1" view="pageBreakPreview" topLeftCell="A79" zoomScale="25" zoomScaleNormal="55" zoomScaleSheetLayoutView="25" workbookViewId="0">
      <selection activeCell="L11" sqref="L11"/>
    </sheetView>
  </sheetViews>
  <sheetFormatPr defaultRowHeight="18" outlineLevelRow="1" x14ac:dyDescent="0.25"/>
  <cols>
    <col min="1" max="1" width="9.140625" style="54"/>
    <col min="2" max="2" width="2.140625" style="54" customWidth="1"/>
    <col min="3" max="3" width="10.28515625" style="55" customWidth="1"/>
    <col min="4" max="4" width="93" style="56" customWidth="1"/>
    <col min="5" max="5" width="27.28515625" style="56" customWidth="1"/>
    <col min="6" max="6" width="27.140625" style="56" customWidth="1"/>
    <col min="7" max="7" width="30.28515625" style="56" customWidth="1"/>
    <col min="8" max="8" width="30" style="56" customWidth="1"/>
    <col min="9" max="9" width="26.140625" style="56" customWidth="1"/>
    <col min="10" max="10" width="26.42578125" style="56" customWidth="1"/>
    <col min="11" max="11" width="27.28515625" style="56" customWidth="1"/>
    <col min="12" max="12" width="27.42578125" style="56" customWidth="1"/>
    <col min="13" max="13" width="21.28515625" style="56" customWidth="1"/>
    <col min="14" max="14" width="23.140625" style="56" customWidth="1"/>
    <col min="15" max="15" width="26.7109375" style="56" customWidth="1"/>
    <col min="16" max="16" width="31" style="56" bestFit="1" customWidth="1"/>
    <col min="17" max="17" width="3" style="56" customWidth="1"/>
    <col min="18" max="19" width="9.140625" style="54"/>
    <col min="20" max="21" width="28.28515625" style="54" customWidth="1"/>
    <col min="22" max="16384" width="9.140625" style="54"/>
  </cols>
  <sheetData>
    <row r="3" spans="3:21" ht="61.5" customHeight="1" x14ac:dyDescent="0.25">
      <c r="C3" s="137" t="s">
        <v>1415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53"/>
    </row>
    <row r="4" spans="3:21" ht="48.75" customHeight="1" x14ac:dyDescent="0.25">
      <c r="E4" s="57"/>
      <c r="F4" s="58"/>
      <c r="P4" s="59" t="s">
        <v>1414</v>
      </c>
      <c r="Q4" s="60"/>
    </row>
    <row r="5" spans="3:21" ht="57" customHeight="1" x14ac:dyDescent="0.25">
      <c r="C5" s="138" t="s">
        <v>5</v>
      </c>
      <c r="D5" s="141" t="s">
        <v>1315</v>
      </c>
      <c r="E5" s="144" t="s">
        <v>1416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6"/>
      <c r="Q5" s="53"/>
    </row>
    <row r="6" spans="3:21" ht="34.5" customHeight="1" x14ac:dyDescent="0.25">
      <c r="C6" s="139"/>
      <c r="D6" s="142"/>
      <c r="E6" s="147" t="s">
        <v>1317</v>
      </c>
      <c r="F6" s="148"/>
      <c r="G6" s="149" t="s">
        <v>0</v>
      </c>
      <c r="H6" s="150"/>
      <c r="I6" s="150"/>
      <c r="J6" s="150"/>
      <c r="K6" s="150"/>
      <c r="L6" s="150"/>
      <c r="M6" s="150"/>
      <c r="N6" s="150"/>
      <c r="O6" s="150"/>
      <c r="P6" s="151"/>
      <c r="Q6" s="61"/>
    </row>
    <row r="7" spans="3:21" ht="109.5" customHeight="1" x14ac:dyDescent="0.25">
      <c r="C7" s="139"/>
      <c r="D7" s="142"/>
      <c r="E7" s="152" t="s">
        <v>1295</v>
      </c>
      <c r="F7" s="154" t="s">
        <v>1296</v>
      </c>
      <c r="G7" s="139" t="s">
        <v>1</v>
      </c>
      <c r="H7" s="156"/>
      <c r="I7" s="156" t="s">
        <v>1309</v>
      </c>
      <c r="J7" s="156"/>
      <c r="K7" s="156" t="s">
        <v>2</v>
      </c>
      <c r="L7" s="156"/>
      <c r="M7" s="157" t="s">
        <v>1417</v>
      </c>
      <c r="N7" s="158"/>
      <c r="O7" s="142" t="s">
        <v>1418</v>
      </c>
      <c r="P7" s="159"/>
      <c r="Q7" s="53"/>
      <c r="T7" s="54">
        <v>53299101969031.703</v>
      </c>
      <c r="U7" s="54">
        <v>53087365701260.188</v>
      </c>
    </row>
    <row r="8" spans="3:21" ht="65.25" customHeight="1" x14ac:dyDescent="0.25">
      <c r="C8" s="140"/>
      <c r="D8" s="143"/>
      <c r="E8" s="153"/>
      <c r="F8" s="155"/>
      <c r="G8" s="118" t="s">
        <v>1295</v>
      </c>
      <c r="H8" s="62" t="s">
        <v>1296</v>
      </c>
      <c r="I8" s="62" t="s">
        <v>1295</v>
      </c>
      <c r="J8" s="62" t="s">
        <v>1296</v>
      </c>
      <c r="K8" s="62" t="s">
        <v>1295</v>
      </c>
      <c r="L8" s="62" t="s">
        <v>1296</v>
      </c>
      <c r="M8" s="62" t="s">
        <v>1295</v>
      </c>
      <c r="N8" s="62" t="s">
        <v>1296</v>
      </c>
      <c r="O8" s="62" t="s">
        <v>1295</v>
      </c>
      <c r="P8" s="63" t="s">
        <v>1296</v>
      </c>
      <c r="Q8" s="53"/>
    </row>
    <row r="9" spans="3:21" s="67" customFormat="1" ht="51.75" customHeight="1" x14ac:dyDescent="0.25">
      <c r="C9" s="135" t="s">
        <v>1259</v>
      </c>
      <c r="D9" s="136"/>
      <c r="E9" s="115">
        <f t="shared" ref="E9:E40" si="0">+G9+K9+O9+I9</f>
        <v>53299101969.031731</v>
      </c>
      <c r="F9" s="64">
        <f t="shared" ref="F9:F40" si="1">+H9+L9+P9+J9</f>
        <v>53087365701.260193</v>
      </c>
      <c r="G9" s="115">
        <f>SUM(G10:G53)+G54+G63+G72+G102+G103+G104</f>
        <v>33797902302.368996</v>
      </c>
      <c r="H9" s="65">
        <f t="shared" ref="H9:P9" si="2">SUM(H10:H53)+H54+H63+H72+H102+H103+H104</f>
        <v>33746578577.793652</v>
      </c>
      <c r="I9" s="65">
        <f t="shared" si="2"/>
        <v>8095029997.7060003</v>
      </c>
      <c r="J9" s="65">
        <f t="shared" si="2"/>
        <v>8085360605.4432478</v>
      </c>
      <c r="K9" s="65">
        <f t="shared" si="2"/>
        <v>6311883295.8937302</v>
      </c>
      <c r="L9" s="65">
        <f t="shared" si="2"/>
        <v>6251449438.3461819</v>
      </c>
      <c r="M9" s="65">
        <f>SUM(M10:M53)+M54+M63+M72+M102+M103+M104</f>
        <v>1829454.0430000001</v>
      </c>
      <c r="N9" s="65">
        <f t="shared" si="2"/>
        <v>1747377.564</v>
      </c>
      <c r="O9" s="65">
        <f t="shared" si="2"/>
        <v>5094286373.0629997</v>
      </c>
      <c r="P9" s="65">
        <f t="shared" si="2"/>
        <v>5003977079.6771193</v>
      </c>
      <c r="Q9" s="66"/>
      <c r="R9" s="67">
        <f>+F9*100/E9</f>
        <v>99.602739521025029</v>
      </c>
    </row>
    <row r="10" spans="3:21" ht="65.25" customHeight="1" x14ac:dyDescent="0.25">
      <c r="C10" s="68">
        <v>1</v>
      </c>
      <c r="D10" s="69" t="s">
        <v>1323</v>
      </c>
      <c r="E10" s="116">
        <f t="shared" si="0"/>
        <v>38278775882.324997</v>
      </c>
      <c r="F10" s="70">
        <f t="shared" si="1"/>
        <v>38231661253.865768</v>
      </c>
      <c r="G10" s="71">
        <v>27820296686.828999</v>
      </c>
      <c r="H10" s="72">
        <v>27810505655.730457</v>
      </c>
      <c r="I10" s="72">
        <v>6674669608.5240002</v>
      </c>
      <c r="J10" s="72">
        <v>6674018784.8468504</v>
      </c>
      <c r="K10" s="72">
        <v>0</v>
      </c>
      <c r="L10" s="72">
        <v>0</v>
      </c>
      <c r="M10" s="72">
        <v>0</v>
      </c>
      <c r="N10" s="72">
        <v>0</v>
      </c>
      <c r="O10" s="72">
        <v>3783809586.9720001</v>
      </c>
      <c r="P10" s="73">
        <v>3747136813.2884598</v>
      </c>
      <c r="Q10" s="74"/>
    </row>
    <row r="11" spans="3:21" ht="65.25" customHeight="1" x14ac:dyDescent="0.25">
      <c r="C11" s="75">
        <f>+C10+1</f>
        <v>2</v>
      </c>
      <c r="D11" s="76" t="s">
        <v>1327</v>
      </c>
      <c r="E11" s="77">
        <f t="shared" si="0"/>
        <v>7798228556.9130001</v>
      </c>
      <c r="F11" s="78">
        <f t="shared" si="1"/>
        <v>7765820389.2299395</v>
      </c>
      <c r="G11" s="79">
        <v>5499828884.8739996</v>
      </c>
      <c r="H11" s="80">
        <v>5490487426.6564398</v>
      </c>
      <c r="I11" s="80">
        <v>1316348806.145</v>
      </c>
      <c r="J11" s="80">
        <v>1315838380.2275</v>
      </c>
      <c r="K11" s="80">
        <v>0</v>
      </c>
      <c r="L11" s="51">
        <v>0</v>
      </c>
      <c r="M11" s="51">
        <v>0</v>
      </c>
      <c r="N11" s="51">
        <v>0</v>
      </c>
      <c r="O11" s="51">
        <v>982050865.89400005</v>
      </c>
      <c r="P11" s="52">
        <v>959494582.34599996</v>
      </c>
      <c r="Q11" s="74"/>
    </row>
    <row r="12" spans="3:21" s="81" customFormat="1" ht="51.75" customHeight="1" x14ac:dyDescent="0.25">
      <c r="C12" s="75">
        <f t="shared" ref="C12:C54" si="3">+C11+1</f>
        <v>3</v>
      </c>
      <c r="D12" s="76" t="s">
        <v>1324</v>
      </c>
      <c r="E12" s="77">
        <f t="shared" si="0"/>
        <v>24334398</v>
      </c>
      <c r="F12" s="78">
        <f t="shared" si="1"/>
        <v>22919906.894299999</v>
      </c>
      <c r="G12" s="51">
        <v>14846778</v>
      </c>
      <c r="H12" s="51">
        <v>13797591.306</v>
      </c>
      <c r="I12" s="51">
        <v>3742014</v>
      </c>
      <c r="J12" s="51">
        <v>3397660.68469</v>
      </c>
      <c r="K12" s="51">
        <v>5745606</v>
      </c>
      <c r="L12" s="51">
        <v>5724654.9036099995</v>
      </c>
      <c r="M12" s="51">
        <v>604232</v>
      </c>
      <c r="N12" s="51">
        <v>599664.1</v>
      </c>
      <c r="O12" s="51">
        <v>0</v>
      </c>
      <c r="P12" s="52">
        <v>0</v>
      </c>
      <c r="Q12" s="74"/>
    </row>
    <row r="13" spans="3:21" s="81" customFormat="1" ht="66.75" customHeight="1" x14ac:dyDescent="0.25">
      <c r="C13" s="75">
        <f t="shared" si="3"/>
        <v>4</v>
      </c>
      <c r="D13" s="76" t="s">
        <v>1331</v>
      </c>
      <c r="E13" s="77">
        <f t="shared" si="0"/>
        <v>31980870</v>
      </c>
      <c r="F13" s="78">
        <f t="shared" si="1"/>
        <v>29618574.694460001</v>
      </c>
      <c r="G13" s="82">
        <v>2254132.25</v>
      </c>
      <c r="H13" s="51">
        <v>2183663.8560000001</v>
      </c>
      <c r="I13" s="51">
        <v>173218.45</v>
      </c>
      <c r="J13" s="51">
        <v>163306.78400000001</v>
      </c>
      <c r="K13" s="51">
        <v>29553519.300000001</v>
      </c>
      <c r="L13" s="51">
        <v>27271604.05446</v>
      </c>
      <c r="M13" s="51">
        <v>0</v>
      </c>
      <c r="N13" s="51">
        <v>0</v>
      </c>
      <c r="O13" s="51">
        <v>0</v>
      </c>
      <c r="P13" s="52">
        <v>0</v>
      </c>
      <c r="Q13" s="74"/>
    </row>
    <row r="14" spans="3:21" s="81" customFormat="1" ht="42.75" customHeight="1" x14ac:dyDescent="0.25">
      <c r="C14" s="75">
        <f t="shared" si="3"/>
        <v>5</v>
      </c>
      <c r="D14" s="76" t="s">
        <v>1328</v>
      </c>
      <c r="E14" s="77">
        <f t="shared" si="0"/>
        <v>11673778</v>
      </c>
      <c r="F14" s="78">
        <f t="shared" si="1"/>
        <v>11464476.561860001</v>
      </c>
      <c r="G14" s="82">
        <v>0</v>
      </c>
      <c r="H14" s="51">
        <v>0</v>
      </c>
      <c r="I14" s="51">
        <v>0</v>
      </c>
      <c r="J14" s="51">
        <v>0</v>
      </c>
      <c r="K14" s="51">
        <v>11673778</v>
      </c>
      <c r="L14" s="51">
        <v>11464476.561860001</v>
      </c>
      <c r="M14" s="51">
        <v>0</v>
      </c>
      <c r="N14" s="51">
        <v>0</v>
      </c>
      <c r="O14" s="51">
        <v>0</v>
      </c>
      <c r="P14" s="52">
        <v>0</v>
      </c>
      <c r="Q14" s="74"/>
    </row>
    <row r="15" spans="3:21" s="81" customFormat="1" ht="42.75" customHeight="1" x14ac:dyDescent="0.25">
      <c r="C15" s="75">
        <f t="shared" si="3"/>
        <v>6</v>
      </c>
      <c r="D15" s="76" t="s">
        <v>1329</v>
      </c>
      <c r="E15" s="77">
        <f t="shared" si="0"/>
        <v>112075551</v>
      </c>
      <c r="F15" s="78">
        <f t="shared" si="1"/>
        <v>100611643.67175001</v>
      </c>
      <c r="G15" s="82">
        <v>56898800.781000003</v>
      </c>
      <c r="H15" s="51">
        <v>48477293.351000004</v>
      </c>
      <c r="I15" s="51">
        <v>13000168.195</v>
      </c>
      <c r="J15" s="51">
        <v>10868239.289999999</v>
      </c>
      <c r="K15" s="51">
        <v>42176582.023999996</v>
      </c>
      <c r="L15" s="51">
        <v>41266111.030749999</v>
      </c>
      <c r="M15" s="51">
        <v>0</v>
      </c>
      <c r="N15" s="51">
        <v>0</v>
      </c>
      <c r="O15" s="51">
        <v>0</v>
      </c>
      <c r="P15" s="52">
        <v>0</v>
      </c>
      <c r="Q15" s="74"/>
    </row>
    <row r="16" spans="3:21" s="81" customFormat="1" ht="42.75" customHeight="1" x14ac:dyDescent="0.25">
      <c r="C16" s="75">
        <f t="shared" si="3"/>
        <v>7</v>
      </c>
      <c r="D16" s="76" t="s">
        <v>1330</v>
      </c>
      <c r="E16" s="77">
        <f t="shared" si="0"/>
        <v>139515935</v>
      </c>
      <c r="F16" s="78">
        <f t="shared" si="1"/>
        <v>138418000</v>
      </c>
      <c r="G16" s="82">
        <v>0</v>
      </c>
      <c r="H16" s="51">
        <v>0</v>
      </c>
      <c r="I16" s="51">
        <v>0</v>
      </c>
      <c r="J16" s="51">
        <v>0</v>
      </c>
      <c r="K16" s="51">
        <v>139515935</v>
      </c>
      <c r="L16" s="51">
        <v>138418000</v>
      </c>
      <c r="M16" s="51">
        <v>0</v>
      </c>
      <c r="N16" s="51">
        <v>0</v>
      </c>
      <c r="O16" s="51">
        <v>0</v>
      </c>
      <c r="P16" s="52">
        <v>0</v>
      </c>
      <c r="Q16" s="74"/>
    </row>
    <row r="17" spans="3:17" s="81" customFormat="1" ht="63" customHeight="1" x14ac:dyDescent="0.25">
      <c r="C17" s="75">
        <f t="shared" si="3"/>
        <v>8</v>
      </c>
      <c r="D17" s="76" t="s">
        <v>1332</v>
      </c>
      <c r="E17" s="77">
        <f t="shared" si="0"/>
        <v>300000000</v>
      </c>
      <c r="F17" s="78">
        <f t="shared" si="1"/>
        <v>290730432.84299999</v>
      </c>
      <c r="G17" s="82">
        <v>2772647</v>
      </c>
      <c r="H17" s="51">
        <v>2771896.2740000002</v>
      </c>
      <c r="I17" s="51">
        <v>24037</v>
      </c>
      <c r="J17" s="51">
        <v>24036.569</v>
      </c>
      <c r="K17" s="51">
        <v>297203316</v>
      </c>
      <c r="L17" s="51">
        <v>287934500</v>
      </c>
      <c r="M17" s="51">
        <v>0</v>
      </c>
      <c r="N17" s="51">
        <v>0</v>
      </c>
      <c r="O17" s="51">
        <v>0</v>
      </c>
      <c r="P17" s="52">
        <v>0</v>
      </c>
      <c r="Q17" s="74"/>
    </row>
    <row r="18" spans="3:17" s="81" customFormat="1" ht="63" customHeight="1" x14ac:dyDescent="0.25">
      <c r="C18" s="75">
        <f t="shared" si="3"/>
        <v>9</v>
      </c>
      <c r="D18" s="76" t="s">
        <v>1326</v>
      </c>
      <c r="E18" s="77">
        <f t="shared" si="0"/>
        <v>48898035</v>
      </c>
      <c r="F18" s="78">
        <f t="shared" si="1"/>
        <v>47943398.259149998</v>
      </c>
      <c r="G18" s="82">
        <v>0</v>
      </c>
      <c r="H18" s="51">
        <v>0</v>
      </c>
      <c r="I18" s="51">
        <v>0</v>
      </c>
      <c r="J18" s="51">
        <v>0</v>
      </c>
      <c r="K18" s="51">
        <v>48898035</v>
      </c>
      <c r="L18" s="51">
        <v>47943398.259149998</v>
      </c>
      <c r="M18" s="51">
        <v>0</v>
      </c>
      <c r="N18" s="51">
        <v>0</v>
      </c>
      <c r="O18" s="51">
        <v>0</v>
      </c>
      <c r="P18" s="52">
        <v>0</v>
      </c>
      <c r="Q18" s="74"/>
    </row>
    <row r="19" spans="3:17" s="81" customFormat="1" ht="63" customHeight="1" x14ac:dyDescent="0.25">
      <c r="C19" s="75">
        <f t="shared" si="3"/>
        <v>10</v>
      </c>
      <c r="D19" s="76" t="s">
        <v>1384</v>
      </c>
      <c r="E19" s="77">
        <f t="shared" si="0"/>
        <v>311804768.09200001</v>
      </c>
      <c r="F19" s="78">
        <f t="shared" si="1"/>
        <v>311799868.09200001</v>
      </c>
      <c r="G19" s="82">
        <v>0</v>
      </c>
      <c r="H19" s="51">
        <v>0</v>
      </c>
      <c r="I19" s="51">
        <v>0</v>
      </c>
      <c r="J19" s="51">
        <v>0</v>
      </c>
      <c r="K19" s="51">
        <v>311804768.09200001</v>
      </c>
      <c r="L19" s="51">
        <v>311799868.09200001</v>
      </c>
      <c r="M19" s="51">
        <v>0</v>
      </c>
      <c r="N19" s="51">
        <v>0</v>
      </c>
      <c r="O19" s="51">
        <v>0</v>
      </c>
      <c r="P19" s="52">
        <v>0</v>
      </c>
      <c r="Q19" s="74"/>
    </row>
    <row r="20" spans="3:17" s="81" customFormat="1" ht="63" customHeight="1" x14ac:dyDescent="0.25">
      <c r="C20" s="75">
        <f t="shared" si="3"/>
        <v>11</v>
      </c>
      <c r="D20" s="76" t="s">
        <v>1383</v>
      </c>
      <c r="E20" s="77">
        <f t="shared" si="0"/>
        <v>2090200.051</v>
      </c>
      <c r="F20" s="78">
        <f t="shared" si="1"/>
        <v>2020276.1412</v>
      </c>
      <c r="G20" s="82">
        <v>0</v>
      </c>
      <c r="H20" s="51">
        <v>0</v>
      </c>
      <c r="I20" s="51">
        <v>0</v>
      </c>
      <c r="J20" s="51">
        <v>0</v>
      </c>
      <c r="K20" s="51">
        <v>2090200.051</v>
      </c>
      <c r="L20" s="51">
        <v>2020276.1412</v>
      </c>
      <c r="M20" s="51">
        <v>0</v>
      </c>
      <c r="N20" s="51">
        <v>0</v>
      </c>
      <c r="O20" s="51">
        <v>0</v>
      </c>
      <c r="P20" s="52">
        <v>0</v>
      </c>
      <c r="Q20" s="74"/>
    </row>
    <row r="21" spans="3:17" s="81" customFormat="1" ht="63" customHeight="1" x14ac:dyDescent="0.25">
      <c r="C21" s="75">
        <f t="shared" si="3"/>
        <v>12</v>
      </c>
      <c r="D21" s="76" t="s">
        <v>1419</v>
      </c>
      <c r="E21" s="77">
        <f t="shared" si="0"/>
        <v>3355070434.5957298</v>
      </c>
      <c r="F21" s="78">
        <f t="shared" si="1"/>
        <v>3341754434.5957298</v>
      </c>
      <c r="G21" s="82">
        <v>0</v>
      </c>
      <c r="H21" s="51">
        <v>0</v>
      </c>
      <c r="I21" s="51">
        <v>0</v>
      </c>
      <c r="J21" s="51">
        <v>0</v>
      </c>
      <c r="K21" s="51">
        <v>3355070434.5957298</v>
      </c>
      <c r="L21" s="51">
        <v>3341754434.5957298</v>
      </c>
      <c r="M21" s="51">
        <v>0</v>
      </c>
      <c r="N21" s="51">
        <v>0</v>
      </c>
      <c r="O21" s="51">
        <v>0</v>
      </c>
      <c r="P21" s="52">
        <v>0</v>
      </c>
      <c r="Q21" s="74"/>
    </row>
    <row r="22" spans="3:17" s="81" customFormat="1" ht="58.5" customHeight="1" x14ac:dyDescent="0.25">
      <c r="C22" s="75">
        <f t="shared" si="3"/>
        <v>13</v>
      </c>
      <c r="D22" s="76" t="s">
        <v>1366</v>
      </c>
      <c r="E22" s="77">
        <f t="shared" si="0"/>
        <v>16160267</v>
      </c>
      <c r="F22" s="78">
        <f t="shared" si="1"/>
        <v>16069642.503690001</v>
      </c>
      <c r="G22" s="82">
        <v>10202423</v>
      </c>
      <c r="H22" s="51">
        <v>10188574.58523</v>
      </c>
      <c r="I22" s="51">
        <v>1869820</v>
      </c>
      <c r="J22" s="51">
        <v>1869740.8959999999</v>
      </c>
      <c r="K22" s="51">
        <v>4088024</v>
      </c>
      <c r="L22" s="51">
        <v>4011327.0224600001</v>
      </c>
      <c r="M22" s="51">
        <v>25872</v>
      </c>
      <c r="N22" s="51">
        <v>25872</v>
      </c>
      <c r="O22" s="51">
        <v>0</v>
      </c>
      <c r="P22" s="52">
        <v>0</v>
      </c>
      <c r="Q22" s="74"/>
    </row>
    <row r="23" spans="3:17" s="81" customFormat="1" ht="58.5" customHeight="1" x14ac:dyDescent="0.25">
      <c r="C23" s="75">
        <f t="shared" si="3"/>
        <v>14</v>
      </c>
      <c r="D23" s="76" t="s">
        <v>1367</v>
      </c>
      <c r="E23" s="77">
        <f t="shared" si="0"/>
        <v>12699410</v>
      </c>
      <c r="F23" s="78">
        <f t="shared" si="1"/>
        <v>12620704.022160001</v>
      </c>
      <c r="G23" s="82">
        <v>8871081</v>
      </c>
      <c r="H23" s="51">
        <v>8857131.7200000007</v>
      </c>
      <c r="I23" s="51">
        <v>2118684</v>
      </c>
      <c r="J23" s="51">
        <v>2088722.787</v>
      </c>
      <c r="K23" s="51">
        <v>1709645</v>
      </c>
      <c r="L23" s="51">
        <v>1674849.5151600002</v>
      </c>
      <c r="M23" s="51">
        <v>0</v>
      </c>
      <c r="N23" s="51">
        <v>0</v>
      </c>
      <c r="O23" s="51">
        <v>0</v>
      </c>
      <c r="P23" s="52">
        <v>0</v>
      </c>
      <c r="Q23" s="74"/>
    </row>
    <row r="24" spans="3:17" s="81" customFormat="1" ht="58.5" customHeight="1" x14ac:dyDescent="0.25">
      <c r="C24" s="75">
        <f t="shared" si="3"/>
        <v>15</v>
      </c>
      <c r="D24" s="76" t="s">
        <v>1368</v>
      </c>
      <c r="E24" s="77">
        <f t="shared" si="0"/>
        <v>10530203</v>
      </c>
      <c r="F24" s="78">
        <f t="shared" si="1"/>
        <v>9856126.7946799994</v>
      </c>
      <c r="G24" s="82">
        <v>6145857</v>
      </c>
      <c r="H24" s="51">
        <v>5935133.5737100001</v>
      </c>
      <c r="I24" s="51">
        <v>1446794</v>
      </c>
      <c r="J24" s="51">
        <v>1382141.7371400001</v>
      </c>
      <c r="K24" s="51">
        <v>2937552</v>
      </c>
      <c r="L24" s="51">
        <v>2538851.4838299998</v>
      </c>
      <c r="M24" s="51">
        <v>0</v>
      </c>
      <c r="N24" s="51">
        <v>0</v>
      </c>
      <c r="O24" s="51">
        <v>0</v>
      </c>
      <c r="P24" s="52">
        <v>0</v>
      </c>
      <c r="Q24" s="74"/>
    </row>
    <row r="25" spans="3:17" s="81" customFormat="1" ht="58.5" customHeight="1" x14ac:dyDescent="0.25">
      <c r="C25" s="75">
        <f t="shared" si="3"/>
        <v>16</v>
      </c>
      <c r="D25" s="76" t="s">
        <v>1369</v>
      </c>
      <c r="E25" s="77">
        <f t="shared" si="0"/>
        <v>8961689</v>
      </c>
      <c r="F25" s="78">
        <f t="shared" si="1"/>
        <v>8806291.3707499988</v>
      </c>
      <c r="G25" s="82">
        <v>5966118</v>
      </c>
      <c r="H25" s="51">
        <v>5931600.1310000001</v>
      </c>
      <c r="I25" s="51">
        <v>1411881</v>
      </c>
      <c r="J25" s="51">
        <v>1400198.666</v>
      </c>
      <c r="K25" s="51">
        <v>1583690</v>
      </c>
      <c r="L25" s="51">
        <v>1474492.57375</v>
      </c>
      <c r="M25" s="51">
        <v>0</v>
      </c>
      <c r="N25" s="51">
        <v>0</v>
      </c>
      <c r="O25" s="51">
        <v>0</v>
      </c>
      <c r="P25" s="52">
        <v>0</v>
      </c>
      <c r="Q25" s="74"/>
    </row>
    <row r="26" spans="3:17" s="81" customFormat="1" ht="58.5" customHeight="1" x14ac:dyDescent="0.25">
      <c r="C26" s="75">
        <f t="shared" si="3"/>
        <v>17</v>
      </c>
      <c r="D26" s="76" t="s">
        <v>1370</v>
      </c>
      <c r="E26" s="77">
        <f t="shared" si="0"/>
        <v>10477547</v>
      </c>
      <c r="F26" s="78">
        <f t="shared" si="1"/>
        <v>10421049.553840002</v>
      </c>
      <c r="G26" s="82">
        <v>5998909</v>
      </c>
      <c r="H26" s="51">
        <v>5995726.5870000003</v>
      </c>
      <c r="I26" s="51">
        <v>1393627</v>
      </c>
      <c r="J26" s="51">
        <v>1341779.334</v>
      </c>
      <c r="K26" s="51">
        <v>3085011</v>
      </c>
      <c r="L26" s="51">
        <v>3083543.6328400001</v>
      </c>
      <c r="M26" s="51">
        <v>0</v>
      </c>
      <c r="N26" s="51">
        <v>0</v>
      </c>
      <c r="O26" s="51">
        <v>0</v>
      </c>
      <c r="P26" s="52">
        <v>0</v>
      </c>
      <c r="Q26" s="74"/>
    </row>
    <row r="27" spans="3:17" s="81" customFormat="1" ht="58.5" customHeight="1" x14ac:dyDescent="0.25">
      <c r="C27" s="75">
        <f t="shared" si="3"/>
        <v>18</v>
      </c>
      <c r="D27" s="76" t="s">
        <v>1371</v>
      </c>
      <c r="E27" s="77">
        <f t="shared" si="0"/>
        <v>15578286</v>
      </c>
      <c r="F27" s="78">
        <f t="shared" si="1"/>
        <v>15388989.324050002</v>
      </c>
      <c r="G27" s="82">
        <v>9910233</v>
      </c>
      <c r="H27" s="51">
        <v>9821592.432</v>
      </c>
      <c r="I27" s="51">
        <v>2360128</v>
      </c>
      <c r="J27" s="51">
        <v>2338139.676</v>
      </c>
      <c r="K27" s="51">
        <v>3307925</v>
      </c>
      <c r="L27" s="51">
        <v>3229257.2160500004</v>
      </c>
      <c r="M27" s="51">
        <v>0</v>
      </c>
      <c r="N27" s="51">
        <v>0</v>
      </c>
      <c r="O27" s="51">
        <v>0</v>
      </c>
      <c r="P27" s="52">
        <v>0</v>
      </c>
      <c r="Q27" s="74"/>
    </row>
    <row r="28" spans="3:17" s="81" customFormat="1" ht="58.5" customHeight="1" x14ac:dyDescent="0.25">
      <c r="C28" s="75">
        <f t="shared" si="3"/>
        <v>19</v>
      </c>
      <c r="D28" s="76" t="s">
        <v>1372</v>
      </c>
      <c r="E28" s="77">
        <f t="shared" si="0"/>
        <v>9067601</v>
      </c>
      <c r="F28" s="78">
        <f t="shared" si="1"/>
        <v>9057643.3913000003</v>
      </c>
      <c r="G28" s="82">
        <v>6552685</v>
      </c>
      <c r="H28" s="51">
        <v>6549648.2050000001</v>
      </c>
      <c r="I28" s="51">
        <v>1549450</v>
      </c>
      <c r="J28" s="51">
        <v>1549433.87</v>
      </c>
      <c r="K28" s="51">
        <v>965466</v>
      </c>
      <c r="L28" s="51">
        <v>958561.31629999995</v>
      </c>
      <c r="M28" s="51">
        <v>0</v>
      </c>
      <c r="N28" s="51">
        <v>0</v>
      </c>
      <c r="O28" s="51">
        <v>0</v>
      </c>
      <c r="P28" s="52">
        <v>0</v>
      </c>
      <c r="Q28" s="74"/>
    </row>
    <row r="29" spans="3:17" s="81" customFormat="1" ht="58.5" customHeight="1" x14ac:dyDescent="0.25">
      <c r="C29" s="75">
        <f t="shared" si="3"/>
        <v>20</v>
      </c>
      <c r="D29" s="76" t="s">
        <v>1373</v>
      </c>
      <c r="E29" s="77">
        <f t="shared" si="0"/>
        <v>9748067</v>
      </c>
      <c r="F29" s="78">
        <f t="shared" si="1"/>
        <v>9702960.8388500009</v>
      </c>
      <c r="G29" s="82">
        <v>6601927</v>
      </c>
      <c r="H29" s="51">
        <v>6589148.4950000001</v>
      </c>
      <c r="I29" s="51">
        <v>1569890</v>
      </c>
      <c r="J29" s="51">
        <v>1569584.0660000001</v>
      </c>
      <c r="K29" s="51">
        <v>1576250</v>
      </c>
      <c r="L29" s="51">
        <v>1544228.27785</v>
      </c>
      <c r="M29" s="51">
        <v>0</v>
      </c>
      <c r="N29" s="51">
        <v>0</v>
      </c>
      <c r="O29" s="51">
        <v>0</v>
      </c>
      <c r="P29" s="52">
        <v>0</v>
      </c>
      <c r="Q29" s="74"/>
    </row>
    <row r="30" spans="3:17" s="81" customFormat="1" ht="58.5" customHeight="1" x14ac:dyDescent="0.25">
      <c r="C30" s="75">
        <f t="shared" si="3"/>
        <v>21</v>
      </c>
      <c r="D30" s="76" t="s">
        <v>1374</v>
      </c>
      <c r="E30" s="77">
        <f t="shared" si="0"/>
        <v>16355203</v>
      </c>
      <c r="F30" s="78">
        <f t="shared" si="1"/>
        <v>16194676.2202</v>
      </c>
      <c r="G30" s="82">
        <v>9801813</v>
      </c>
      <c r="H30" s="51">
        <v>9781498.9299999997</v>
      </c>
      <c r="I30" s="51">
        <v>2380321</v>
      </c>
      <c r="J30" s="51">
        <v>2356288.5449999999</v>
      </c>
      <c r="K30" s="51">
        <v>4173069</v>
      </c>
      <c r="L30" s="51">
        <v>4056888.7451999998</v>
      </c>
      <c r="M30" s="51">
        <v>0</v>
      </c>
      <c r="N30" s="51">
        <v>0</v>
      </c>
      <c r="O30" s="51">
        <v>0</v>
      </c>
      <c r="P30" s="52">
        <v>0</v>
      </c>
      <c r="Q30" s="74"/>
    </row>
    <row r="31" spans="3:17" s="81" customFormat="1" ht="58.5" customHeight="1" x14ac:dyDescent="0.25">
      <c r="C31" s="75">
        <f t="shared" si="3"/>
        <v>22</v>
      </c>
      <c r="D31" s="76" t="s">
        <v>1375</v>
      </c>
      <c r="E31" s="77">
        <f t="shared" si="0"/>
        <v>12551926</v>
      </c>
      <c r="F31" s="78">
        <f t="shared" si="1"/>
        <v>12454744.748</v>
      </c>
      <c r="G31" s="82">
        <v>8081346.125</v>
      </c>
      <c r="H31" s="51">
        <v>8078245.5779999997</v>
      </c>
      <c r="I31" s="51">
        <v>1928572.875</v>
      </c>
      <c r="J31" s="51">
        <v>1928448.4180000001</v>
      </c>
      <c r="K31" s="51">
        <v>2542007</v>
      </c>
      <c r="L31" s="51">
        <v>2448050.7519999999</v>
      </c>
      <c r="M31" s="51">
        <v>0</v>
      </c>
      <c r="N31" s="51">
        <v>0</v>
      </c>
      <c r="O31" s="51">
        <v>0</v>
      </c>
      <c r="P31" s="52">
        <v>0</v>
      </c>
      <c r="Q31" s="74"/>
    </row>
    <row r="32" spans="3:17" s="81" customFormat="1" ht="58.5" customHeight="1" x14ac:dyDescent="0.25">
      <c r="C32" s="75">
        <f t="shared" si="3"/>
        <v>23</v>
      </c>
      <c r="D32" s="76" t="s">
        <v>1376</v>
      </c>
      <c r="E32" s="77">
        <f t="shared" si="0"/>
        <v>5895601</v>
      </c>
      <c r="F32" s="78">
        <f t="shared" si="1"/>
        <v>5812120.5670100003</v>
      </c>
      <c r="G32" s="82">
        <v>4010056</v>
      </c>
      <c r="H32" s="51">
        <v>4005878.2779999999</v>
      </c>
      <c r="I32" s="51">
        <v>969398</v>
      </c>
      <c r="J32" s="51">
        <v>969393.53700000001</v>
      </c>
      <c r="K32" s="51">
        <v>916147</v>
      </c>
      <c r="L32" s="51">
        <v>836848.75200999994</v>
      </c>
      <c r="M32" s="51">
        <v>0</v>
      </c>
      <c r="N32" s="51">
        <v>0</v>
      </c>
      <c r="O32" s="51">
        <v>0</v>
      </c>
      <c r="P32" s="52">
        <v>0</v>
      </c>
      <c r="Q32" s="74"/>
    </row>
    <row r="33" spans="3:17" s="81" customFormat="1" ht="58.5" customHeight="1" x14ac:dyDescent="0.25">
      <c r="C33" s="75">
        <f t="shared" si="3"/>
        <v>24</v>
      </c>
      <c r="D33" s="76" t="s">
        <v>1377</v>
      </c>
      <c r="E33" s="77">
        <f t="shared" si="0"/>
        <v>10383507</v>
      </c>
      <c r="F33" s="78">
        <f t="shared" si="1"/>
        <v>9777752.6841199994</v>
      </c>
      <c r="G33" s="82">
        <v>6685429</v>
      </c>
      <c r="H33" s="51">
        <v>6312226.8830000004</v>
      </c>
      <c r="I33" s="51">
        <v>1580458</v>
      </c>
      <c r="J33" s="51">
        <v>1474751.0049999999</v>
      </c>
      <c r="K33" s="51">
        <v>2117620</v>
      </c>
      <c r="L33" s="51">
        <v>1990774.7961199998</v>
      </c>
      <c r="M33" s="51">
        <v>0</v>
      </c>
      <c r="N33" s="51">
        <v>0</v>
      </c>
      <c r="O33" s="51">
        <v>0</v>
      </c>
      <c r="P33" s="52">
        <v>0</v>
      </c>
      <c r="Q33" s="74"/>
    </row>
    <row r="34" spans="3:17" s="81" customFormat="1" ht="58.5" customHeight="1" x14ac:dyDescent="0.25">
      <c r="C34" s="75">
        <f t="shared" si="3"/>
        <v>25</v>
      </c>
      <c r="D34" s="76" t="s">
        <v>1378</v>
      </c>
      <c r="E34" s="77">
        <f t="shared" si="0"/>
        <v>15336751</v>
      </c>
      <c r="F34" s="78">
        <f t="shared" si="1"/>
        <v>15069899.51839</v>
      </c>
      <c r="G34" s="82">
        <v>8484101</v>
      </c>
      <c r="H34" s="51">
        <v>8379610.5760000004</v>
      </c>
      <c r="I34" s="51">
        <v>2026040</v>
      </c>
      <c r="J34" s="51">
        <v>1991043.8529999999</v>
      </c>
      <c r="K34" s="51">
        <v>4826610</v>
      </c>
      <c r="L34" s="51">
        <v>4699245.0893900003</v>
      </c>
      <c r="M34" s="51">
        <v>0</v>
      </c>
      <c r="N34" s="51">
        <v>0</v>
      </c>
      <c r="O34" s="51">
        <v>0</v>
      </c>
      <c r="P34" s="52">
        <v>0</v>
      </c>
      <c r="Q34" s="74"/>
    </row>
    <row r="35" spans="3:17" s="81" customFormat="1" ht="58.5" customHeight="1" x14ac:dyDescent="0.25">
      <c r="C35" s="75">
        <f t="shared" si="3"/>
        <v>26</v>
      </c>
      <c r="D35" s="76" t="s">
        <v>1379</v>
      </c>
      <c r="E35" s="77">
        <f t="shared" si="0"/>
        <v>11368366</v>
      </c>
      <c r="F35" s="78">
        <f t="shared" si="1"/>
        <v>11230801.50434</v>
      </c>
      <c r="G35" s="82">
        <v>6743933</v>
      </c>
      <c r="H35" s="51">
        <v>6655613.0089999996</v>
      </c>
      <c r="I35" s="51">
        <v>1588868</v>
      </c>
      <c r="J35" s="51">
        <v>1574796.138</v>
      </c>
      <c r="K35" s="51">
        <v>3035565</v>
      </c>
      <c r="L35" s="51">
        <v>3000392.3573400001</v>
      </c>
      <c r="M35" s="51">
        <v>0</v>
      </c>
      <c r="N35" s="51">
        <v>0</v>
      </c>
      <c r="O35" s="51">
        <v>0</v>
      </c>
      <c r="P35" s="52">
        <v>0</v>
      </c>
      <c r="Q35" s="74"/>
    </row>
    <row r="36" spans="3:17" s="81" customFormat="1" ht="58.5" customHeight="1" x14ac:dyDescent="0.25">
      <c r="C36" s="75">
        <f t="shared" si="3"/>
        <v>27</v>
      </c>
      <c r="D36" s="76" t="s">
        <v>1310</v>
      </c>
      <c r="E36" s="77">
        <f t="shared" si="0"/>
        <v>5370528</v>
      </c>
      <c r="F36" s="78">
        <f t="shared" si="1"/>
        <v>5329846.3149300003</v>
      </c>
      <c r="G36" s="82">
        <v>3831383</v>
      </c>
      <c r="H36" s="51">
        <v>3804870.8089999999</v>
      </c>
      <c r="I36" s="51">
        <v>841845</v>
      </c>
      <c r="J36" s="51">
        <v>841776.61499999999</v>
      </c>
      <c r="K36" s="51">
        <v>697300</v>
      </c>
      <c r="L36" s="51">
        <v>683198.89092999999</v>
      </c>
      <c r="M36" s="51">
        <v>0</v>
      </c>
      <c r="N36" s="51">
        <v>0</v>
      </c>
      <c r="O36" s="51">
        <v>0</v>
      </c>
      <c r="P36" s="52">
        <v>0</v>
      </c>
      <c r="Q36" s="74"/>
    </row>
    <row r="37" spans="3:17" s="81" customFormat="1" ht="41.25" customHeight="1" x14ac:dyDescent="0.25">
      <c r="C37" s="75">
        <f t="shared" si="3"/>
        <v>28</v>
      </c>
      <c r="D37" s="76" t="s">
        <v>1316</v>
      </c>
      <c r="E37" s="77">
        <f t="shared" si="0"/>
        <v>7504223</v>
      </c>
      <c r="F37" s="78">
        <f t="shared" si="1"/>
        <v>7477888.7379900003</v>
      </c>
      <c r="G37" s="82">
        <v>5580800</v>
      </c>
      <c r="H37" s="51">
        <v>5579876.8030000003</v>
      </c>
      <c r="I37" s="51">
        <v>1358723</v>
      </c>
      <c r="J37" s="51">
        <v>1357015.0040199999</v>
      </c>
      <c r="K37" s="51">
        <v>564700</v>
      </c>
      <c r="L37" s="51">
        <v>540996.93096999999</v>
      </c>
      <c r="M37" s="51">
        <v>0</v>
      </c>
      <c r="N37" s="51">
        <v>0</v>
      </c>
      <c r="O37" s="51">
        <v>0</v>
      </c>
      <c r="P37" s="52">
        <v>0</v>
      </c>
      <c r="Q37" s="74"/>
    </row>
    <row r="38" spans="3:17" s="81" customFormat="1" ht="41.25" customHeight="1" x14ac:dyDescent="0.25">
      <c r="C38" s="75">
        <f t="shared" si="3"/>
        <v>29</v>
      </c>
      <c r="D38" s="76" t="s">
        <v>1311</v>
      </c>
      <c r="E38" s="77">
        <f t="shared" si="0"/>
        <v>745040</v>
      </c>
      <c r="F38" s="78">
        <f t="shared" si="1"/>
        <v>728013.50730000006</v>
      </c>
      <c r="G38" s="82">
        <v>548037</v>
      </c>
      <c r="H38" s="51">
        <v>538227.37199999997</v>
      </c>
      <c r="I38" s="51">
        <v>130508</v>
      </c>
      <c r="J38" s="51">
        <v>128279.10400000001</v>
      </c>
      <c r="K38" s="51">
        <v>66495</v>
      </c>
      <c r="L38" s="51">
        <v>61507.031299999995</v>
      </c>
      <c r="M38" s="51">
        <v>12350</v>
      </c>
      <c r="N38" s="51">
        <v>12348.757300000001</v>
      </c>
      <c r="O38" s="51">
        <v>0</v>
      </c>
      <c r="P38" s="52">
        <v>0</v>
      </c>
      <c r="Q38" s="74"/>
    </row>
    <row r="39" spans="3:17" s="81" customFormat="1" ht="41.25" customHeight="1" x14ac:dyDescent="0.25">
      <c r="C39" s="75">
        <f t="shared" si="3"/>
        <v>30</v>
      </c>
      <c r="D39" s="76" t="s">
        <v>1312</v>
      </c>
      <c r="E39" s="77">
        <f t="shared" si="0"/>
        <v>467596</v>
      </c>
      <c r="F39" s="78">
        <f t="shared" si="1"/>
        <v>454106.47723999998</v>
      </c>
      <c r="G39" s="82">
        <v>272098</v>
      </c>
      <c r="H39" s="51">
        <v>267507.82053999999</v>
      </c>
      <c r="I39" s="51">
        <v>73098</v>
      </c>
      <c r="J39" s="51">
        <v>69971.160889999999</v>
      </c>
      <c r="K39" s="51">
        <v>122400</v>
      </c>
      <c r="L39" s="51">
        <v>116627.49581000001</v>
      </c>
      <c r="M39" s="51">
        <v>19000</v>
      </c>
      <c r="N39" s="51">
        <v>18965</v>
      </c>
      <c r="O39" s="51">
        <v>0</v>
      </c>
      <c r="P39" s="52">
        <v>0</v>
      </c>
      <c r="Q39" s="74"/>
    </row>
    <row r="40" spans="3:17" s="81" customFormat="1" ht="55.5" customHeight="1" x14ac:dyDescent="0.25">
      <c r="C40" s="75">
        <f t="shared" si="3"/>
        <v>31</v>
      </c>
      <c r="D40" s="76" t="s">
        <v>1313</v>
      </c>
      <c r="E40" s="77">
        <f t="shared" si="0"/>
        <v>3428080</v>
      </c>
      <c r="F40" s="78">
        <f t="shared" si="1"/>
        <v>3310374.9780000001</v>
      </c>
      <c r="G40" s="82">
        <v>2344467</v>
      </c>
      <c r="H40" s="51">
        <v>2290503.8670000001</v>
      </c>
      <c r="I40" s="51">
        <v>554372</v>
      </c>
      <c r="J40" s="51">
        <v>549304.71600000001</v>
      </c>
      <c r="K40" s="51">
        <v>529241</v>
      </c>
      <c r="L40" s="51">
        <v>470566.39500000002</v>
      </c>
      <c r="M40" s="51">
        <v>17925.043000000001</v>
      </c>
      <c r="N40" s="51">
        <v>14674.743</v>
      </c>
      <c r="O40" s="51">
        <v>0</v>
      </c>
      <c r="P40" s="52">
        <v>0</v>
      </c>
      <c r="Q40" s="74"/>
    </row>
    <row r="41" spans="3:17" s="81" customFormat="1" ht="41.25" customHeight="1" x14ac:dyDescent="0.25">
      <c r="C41" s="75">
        <f t="shared" si="3"/>
        <v>32</v>
      </c>
      <c r="D41" s="76" t="s">
        <v>1260</v>
      </c>
      <c r="E41" s="77">
        <f t="shared" ref="E41:E72" si="4">+G41+K41+O41+I41</f>
        <v>3430545</v>
      </c>
      <c r="F41" s="78">
        <f t="shared" ref="F41:F72" si="5">+H41+L41+P41+J41</f>
        <v>3346726.38479</v>
      </c>
      <c r="G41" s="82">
        <v>2439338</v>
      </c>
      <c r="H41" s="51">
        <v>2437727.0970000001</v>
      </c>
      <c r="I41" s="51">
        <v>578127</v>
      </c>
      <c r="J41" s="51">
        <v>572074.61699999997</v>
      </c>
      <c r="K41" s="51">
        <v>413080</v>
      </c>
      <c r="L41" s="51">
        <v>336924.67079</v>
      </c>
      <c r="M41" s="51">
        <v>27800</v>
      </c>
      <c r="N41" s="51">
        <v>23354.400000000001</v>
      </c>
      <c r="O41" s="51">
        <v>0</v>
      </c>
      <c r="P41" s="52">
        <v>0</v>
      </c>
      <c r="Q41" s="74"/>
    </row>
    <row r="42" spans="3:17" s="81" customFormat="1" ht="41.25" customHeight="1" x14ac:dyDescent="0.25">
      <c r="C42" s="75">
        <f t="shared" si="3"/>
        <v>33</v>
      </c>
      <c r="D42" s="76" t="s">
        <v>1262</v>
      </c>
      <c r="E42" s="77">
        <f t="shared" si="4"/>
        <v>5252435</v>
      </c>
      <c r="F42" s="78">
        <f t="shared" si="5"/>
        <v>5112955.5682999995</v>
      </c>
      <c r="G42" s="82">
        <v>2780720.25</v>
      </c>
      <c r="H42" s="51">
        <v>2780372.3309599999</v>
      </c>
      <c r="I42" s="51">
        <v>688419.75</v>
      </c>
      <c r="J42" s="51">
        <v>687142.55474000005</v>
      </c>
      <c r="K42" s="51">
        <v>1783295</v>
      </c>
      <c r="L42" s="51">
        <v>1645440.6825999999</v>
      </c>
      <c r="M42" s="51">
        <v>32075</v>
      </c>
      <c r="N42" s="51">
        <v>31898.7</v>
      </c>
      <c r="O42" s="51">
        <v>0</v>
      </c>
      <c r="P42" s="52">
        <v>0</v>
      </c>
      <c r="Q42" s="74"/>
    </row>
    <row r="43" spans="3:17" s="81" customFormat="1" ht="41.25" customHeight="1" x14ac:dyDescent="0.25">
      <c r="C43" s="75">
        <f t="shared" si="3"/>
        <v>34</v>
      </c>
      <c r="D43" s="76" t="s">
        <v>1420</v>
      </c>
      <c r="E43" s="77">
        <f t="shared" si="4"/>
        <v>435983</v>
      </c>
      <c r="F43" s="78">
        <f t="shared" si="5"/>
        <v>276778.18400000001</v>
      </c>
      <c r="G43" s="82">
        <v>349330</v>
      </c>
      <c r="H43" s="51">
        <v>222967.75099999999</v>
      </c>
      <c r="I43" s="51">
        <v>86653</v>
      </c>
      <c r="J43" s="51">
        <v>53810.432999999997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2">
        <v>0</v>
      </c>
      <c r="Q43" s="74"/>
    </row>
    <row r="44" spans="3:17" s="81" customFormat="1" ht="41.25" customHeight="1" x14ac:dyDescent="0.25">
      <c r="C44" s="75">
        <f t="shared" si="3"/>
        <v>35</v>
      </c>
      <c r="D44" s="76" t="s">
        <v>1421</v>
      </c>
      <c r="E44" s="77">
        <f t="shared" si="4"/>
        <v>508652</v>
      </c>
      <c r="F44" s="78">
        <f t="shared" si="5"/>
        <v>482852.81999999995</v>
      </c>
      <c r="G44" s="82">
        <v>407737</v>
      </c>
      <c r="H44" s="51">
        <v>389108.51799999998</v>
      </c>
      <c r="I44" s="51">
        <v>100915</v>
      </c>
      <c r="J44" s="51">
        <v>93744.301999999996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2">
        <v>0</v>
      </c>
      <c r="Q44" s="74"/>
    </row>
    <row r="45" spans="3:17" s="81" customFormat="1" ht="41.25" customHeight="1" x14ac:dyDescent="0.25">
      <c r="C45" s="75">
        <f t="shared" si="3"/>
        <v>36</v>
      </c>
      <c r="D45" s="83" t="s">
        <v>1422</v>
      </c>
      <c r="E45" s="77">
        <f t="shared" si="4"/>
        <v>240098</v>
      </c>
      <c r="F45" s="78">
        <f t="shared" si="5"/>
        <v>239223.27799999999</v>
      </c>
      <c r="G45" s="82">
        <v>192463</v>
      </c>
      <c r="H45" s="51">
        <v>191609.66500000001</v>
      </c>
      <c r="I45" s="51">
        <v>47635</v>
      </c>
      <c r="J45" s="51">
        <v>47613.612999999998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2">
        <v>0</v>
      </c>
      <c r="Q45" s="74"/>
    </row>
    <row r="46" spans="3:17" s="81" customFormat="1" ht="41.25" customHeight="1" x14ac:dyDescent="0.25">
      <c r="C46" s="75">
        <f t="shared" si="3"/>
        <v>37</v>
      </c>
      <c r="D46" s="76" t="s">
        <v>1423</v>
      </c>
      <c r="E46" s="77">
        <f t="shared" si="4"/>
        <v>352430</v>
      </c>
      <c r="F46" s="78">
        <f t="shared" si="5"/>
        <v>347807.07079999999</v>
      </c>
      <c r="G46" s="82">
        <v>265634</v>
      </c>
      <c r="H46" s="51">
        <v>261036.42199999999</v>
      </c>
      <c r="I46" s="51">
        <v>65745</v>
      </c>
      <c r="J46" s="51">
        <v>65722.64</v>
      </c>
      <c r="K46" s="51">
        <v>21051</v>
      </c>
      <c r="L46" s="51">
        <v>21048.0088</v>
      </c>
      <c r="M46" s="51">
        <v>0</v>
      </c>
      <c r="N46" s="51">
        <v>0</v>
      </c>
      <c r="O46" s="51">
        <v>0</v>
      </c>
      <c r="P46" s="52">
        <v>0</v>
      </c>
      <c r="Q46" s="74"/>
    </row>
    <row r="47" spans="3:17" s="81" customFormat="1" ht="41.25" customHeight="1" x14ac:dyDescent="0.25">
      <c r="C47" s="75">
        <f t="shared" si="3"/>
        <v>38</v>
      </c>
      <c r="D47" s="76" t="s">
        <v>1314</v>
      </c>
      <c r="E47" s="77">
        <f t="shared" si="4"/>
        <v>4223370</v>
      </c>
      <c r="F47" s="78">
        <f t="shared" si="5"/>
        <v>4172474.1439499999</v>
      </c>
      <c r="G47" s="82">
        <v>2019673</v>
      </c>
      <c r="H47" s="51">
        <v>2013695.1170000001</v>
      </c>
      <c r="I47" s="51">
        <v>499447</v>
      </c>
      <c r="J47" s="51">
        <v>499441.73499999999</v>
      </c>
      <c r="K47" s="51">
        <v>1704250</v>
      </c>
      <c r="L47" s="51">
        <v>1659337.29195</v>
      </c>
      <c r="M47" s="51">
        <v>21566</v>
      </c>
      <c r="N47" s="51">
        <v>21546.291969999998</v>
      </c>
      <c r="O47" s="51">
        <v>0</v>
      </c>
      <c r="P47" s="52">
        <v>0</v>
      </c>
      <c r="Q47" s="74"/>
    </row>
    <row r="48" spans="3:17" s="81" customFormat="1" ht="41.25" customHeight="1" x14ac:dyDescent="0.25">
      <c r="C48" s="75">
        <f t="shared" si="3"/>
        <v>39</v>
      </c>
      <c r="D48" s="76" t="s">
        <v>1318</v>
      </c>
      <c r="E48" s="77">
        <f t="shared" si="4"/>
        <v>74312911.303000003</v>
      </c>
      <c r="F48" s="78">
        <f t="shared" si="5"/>
        <v>69255543.657859996</v>
      </c>
      <c r="G48" s="82">
        <v>47585480</v>
      </c>
      <c r="H48" s="51">
        <v>44682768.187199995</v>
      </c>
      <c r="I48" s="51">
        <v>2214500</v>
      </c>
      <c r="J48" s="51">
        <v>1824327.09366</v>
      </c>
      <c r="K48" s="51">
        <v>24512931.302999999</v>
      </c>
      <c r="L48" s="51">
        <v>22748448.377</v>
      </c>
      <c r="M48" s="51">
        <v>0</v>
      </c>
      <c r="N48" s="51">
        <v>0</v>
      </c>
      <c r="O48" s="51">
        <v>0</v>
      </c>
      <c r="P48" s="52">
        <v>0</v>
      </c>
      <c r="Q48" s="74"/>
    </row>
    <row r="49" spans="3:18" s="81" customFormat="1" ht="41.25" customHeight="1" x14ac:dyDescent="0.25">
      <c r="C49" s="75">
        <f t="shared" si="3"/>
        <v>40</v>
      </c>
      <c r="D49" s="76" t="s">
        <v>1325</v>
      </c>
      <c r="E49" s="77">
        <f t="shared" si="4"/>
        <v>1823130</v>
      </c>
      <c r="F49" s="78">
        <f t="shared" si="5"/>
        <v>1427776.1306499999</v>
      </c>
      <c r="G49" s="82">
        <v>1136661</v>
      </c>
      <c r="H49" s="51">
        <v>945606.46299999999</v>
      </c>
      <c r="I49" s="51">
        <v>281324</v>
      </c>
      <c r="J49" s="51">
        <v>241824.61199999999</v>
      </c>
      <c r="K49" s="51">
        <v>405145</v>
      </c>
      <c r="L49" s="51">
        <v>240345.05564999999</v>
      </c>
      <c r="M49" s="51">
        <v>0</v>
      </c>
      <c r="N49" s="51">
        <v>0</v>
      </c>
      <c r="O49" s="51">
        <v>0</v>
      </c>
      <c r="P49" s="52">
        <v>0</v>
      </c>
      <c r="Q49" s="74"/>
    </row>
    <row r="50" spans="3:18" s="81" customFormat="1" ht="41.25" customHeight="1" x14ac:dyDescent="0.25">
      <c r="C50" s="75">
        <f t="shared" si="3"/>
        <v>41</v>
      </c>
      <c r="D50" s="76" t="s">
        <v>1319</v>
      </c>
      <c r="E50" s="77">
        <f t="shared" si="4"/>
        <v>5265368</v>
      </c>
      <c r="F50" s="78">
        <f t="shared" si="5"/>
        <v>4954361.5066299997</v>
      </c>
      <c r="G50" s="82">
        <v>3054979</v>
      </c>
      <c r="H50" s="51">
        <v>3032045.34204</v>
      </c>
      <c r="I50" s="51">
        <v>711372</v>
      </c>
      <c r="J50" s="51">
        <v>703801.95600000001</v>
      </c>
      <c r="K50" s="51">
        <v>1499017</v>
      </c>
      <c r="L50" s="51">
        <v>1218514.2085899999</v>
      </c>
      <c r="M50" s="51">
        <v>0</v>
      </c>
      <c r="N50" s="51">
        <v>0</v>
      </c>
      <c r="O50" s="51">
        <v>0</v>
      </c>
      <c r="P50" s="52">
        <v>0</v>
      </c>
      <c r="Q50" s="74"/>
    </row>
    <row r="51" spans="3:18" s="81" customFormat="1" ht="52.5" customHeight="1" x14ac:dyDescent="0.25">
      <c r="C51" s="75">
        <f t="shared" si="3"/>
        <v>42</v>
      </c>
      <c r="D51" s="76" t="s">
        <v>1320</v>
      </c>
      <c r="E51" s="77">
        <f t="shared" si="4"/>
        <v>3554928</v>
      </c>
      <c r="F51" s="78">
        <f t="shared" si="5"/>
        <v>3079007.9159399997</v>
      </c>
      <c r="G51" s="82">
        <v>2494602</v>
      </c>
      <c r="H51" s="51">
        <v>2343851.91</v>
      </c>
      <c r="I51" s="51">
        <v>601502</v>
      </c>
      <c r="J51" s="51">
        <v>554094.43900000001</v>
      </c>
      <c r="K51" s="51">
        <v>458824</v>
      </c>
      <c r="L51" s="51">
        <v>181061.56693999999</v>
      </c>
      <c r="M51" s="51">
        <v>0</v>
      </c>
      <c r="N51" s="51">
        <v>0</v>
      </c>
      <c r="O51" s="51">
        <v>0</v>
      </c>
      <c r="P51" s="52">
        <v>0</v>
      </c>
      <c r="Q51" s="74"/>
    </row>
    <row r="52" spans="3:18" s="81" customFormat="1" ht="52.5" customHeight="1" x14ac:dyDescent="0.25">
      <c r="C52" s="75">
        <f t="shared" si="3"/>
        <v>43</v>
      </c>
      <c r="D52" s="76" t="s">
        <v>1321</v>
      </c>
      <c r="E52" s="77">
        <f t="shared" si="4"/>
        <v>1771176.949</v>
      </c>
      <c r="F52" s="78">
        <f t="shared" si="5"/>
        <v>1378685.0327000001</v>
      </c>
      <c r="G52" s="82">
        <v>1257985</v>
      </c>
      <c r="H52" s="51">
        <v>995489.89800000004</v>
      </c>
      <c r="I52" s="51">
        <v>309693.94900000002</v>
      </c>
      <c r="J52" s="51">
        <v>244700.05600000001</v>
      </c>
      <c r="K52" s="51">
        <v>203498</v>
      </c>
      <c r="L52" s="51">
        <v>138495.07869999998</v>
      </c>
      <c r="M52" s="51">
        <v>0</v>
      </c>
      <c r="N52" s="51">
        <v>0</v>
      </c>
      <c r="O52" s="51">
        <v>0</v>
      </c>
      <c r="P52" s="52">
        <v>0</v>
      </c>
      <c r="Q52" s="74"/>
    </row>
    <row r="53" spans="3:18" s="81" customFormat="1" ht="58.5" customHeight="1" x14ac:dyDescent="0.25">
      <c r="C53" s="75">
        <f t="shared" si="3"/>
        <v>44</v>
      </c>
      <c r="D53" s="76" t="s">
        <v>1322</v>
      </c>
      <c r="E53" s="77">
        <f t="shared" si="4"/>
        <v>637916</v>
      </c>
      <c r="F53" s="78">
        <f t="shared" si="5"/>
        <v>631566.95400000003</v>
      </c>
      <c r="G53" s="82">
        <v>373423</v>
      </c>
      <c r="H53" s="51">
        <v>373422.86800000002</v>
      </c>
      <c r="I53" s="51">
        <v>96023</v>
      </c>
      <c r="J53" s="51">
        <v>91258.305999999997</v>
      </c>
      <c r="K53" s="51">
        <v>168470</v>
      </c>
      <c r="L53" s="51">
        <v>166885.78</v>
      </c>
      <c r="M53" s="51">
        <v>0</v>
      </c>
      <c r="N53" s="51">
        <v>0</v>
      </c>
      <c r="O53" s="51">
        <v>0</v>
      </c>
      <c r="P53" s="52">
        <v>0</v>
      </c>
      <c r="Q53" s="74"/>
    </row>
    <row r="54" spans="3:18" s="81" customFormat="1" ht="62.25" customHeight="1" x14ac:dyDescent="0.25">
      <c r="C54" s="75">
        <f t="shared" si="3"/>
        <v>45</v>
      </c>
      <c r="D54" s="76" t="s">
        <v>1380</v>
      </c>
      <c r="E54" s="77">
        <f t="shared" si="4"/>
        <v>1798092288.556</v>
      </c>
      <c r="F54" s="78">
        <f t="shared" si="5"/>
        <v>1783737399.0911398</v>
      </c>
      <c r="G54" s="84"/>
      <c r="H54" s="85"/>
      <c r="I54" s="85"/>
      <c r="J54" s="85"/>
      <c r="K54" s="85">
        <f>SUM(K55:K62)</f>
        <v>1798092288.556</v>
      </c>
      <c r="L54" s="85">
        <f>SUM(L55:L62)</f>
        <v>1783737399.0911398</v>
      </c>
      <c r="M54" s="85"/>
      <c r="N54" s="85"/>
      <c r="O54" s="85"/>
      <c r="P54" s="86"/>
      <c r="Q54" s="74"/>
      <c r="R54" s="81">
        <v>1000</v>
      </c>
    </row>
    <row r="55" spans="3:18" s="81" customFormat="1" ht="62.25" customHeight="1" outlineLevel="1" x14ac:dyDescent="0.25">
      <c r="C55" s="87" t="s">
        <v>1387</v>
      </c>
      <c r="D55" s="88" t="s">
        <v>1333</v>
      </c>
      <c r="E55" s="89">
        <f t="shared" si="4"/>
        <v>1136632977</v>
      </c>
      <c r="F55" s="90">
        <f t="shared" si="5"/>
        <v>1122538419.43242</v>
      </c>
      <c r="G55" s="82">
        <v>0</v>
      </c>
      <c r="H55" s="51">
        <v>0</v>
      </c>
      <c r="I55" s="51">
        <v>0</v>
      </c>
      <c r="J55" s="51">
        <v>0</v>
      </c>
      <c r="K55" s="51">
        <v>1136632977</v>
      </c>
      <c r="L55" s="51">
        <v>1122538419.43242</v>
      </c>
      <c r="M55" s="51">
        <v>0</v>
      </c>
      <c r="N55" s="51">
        <v>0</v>
      </c>
      <c r="O55" s="51">
        <v>0</v>
      </c>
      <c r="P55" s="52">
        <v>0</v>
      </c>
      <c r="Q55" s="74"/>
    </row>
    <row r="56" spans="3:18" s="81" customFormat="1" ht="81" customHeight="1" outlineLevel="1" x14ac:dyDescent="0.25">
      <c r="C56" s="87" t="s">
        <v>1385</v>
      </c>
      <c r="D56" s="88" t="s">
        <v>1340</v>
      </c>
      <c r="E56" s="89">
        <f t="shared" si="4"/>
        <v>141226089</v>
      </c>
      <c r="F56" s="90">
        <f t="shared" si="5"/>
        <v>141225138.66104001</v>
      </c>
      <c r="G56" s="82">
        <v>0</v>
      </c>
      <c r="H56" s="51">
        <v>0</v>
      </c>
      <c r="I56" s="51">
        <v>0</v>
      </c>
      <c r="J56" s="51">
        <v>0</v>
      </c>
      <c r="K56" s="51">
        <v>141226089</v>
      </c>
      <c r="L56" s="51">
        <v>141225138.66104001</v>
      </c>
      <c r="M56" s="51">
        <v>0</v>
      </c>
      <c r="N56" s="51">
        <v>0</v>
      </c>
      <c r="O56" s="51">
        <v>0</v>
      </c>
      <c r="P56" s="52">
        <v>0</v>
      </c>
      <c r="Q56" s="74"/>
    </row>
    <row r="57" spans="3:18" s="81" customFormat="1" ht="62.25" customHeight="1" outlineLevel="1" x14ac:dyDescent="0.25">
      <c r="C57" s="87" t="s">
        <v>1388</v>
      </c>
      <c r="D57" s="88" t="s">
        <v>1334</v>
      </c>
      <c r="E57" s="89">
        <f t="shared" si="4"/>
        <v>61784000</v>
      </c>
      <c r="F57" s="90">
        <f t="shared" si="5"/>
        <v>61783047.100000001</v>
      </c>
      <c r="G57" s="82">
        <v>0</v>
      </c>
      <c r="H57" s="51">
        <v>0</v>
      </c>
      <c r="I57" s="51">
        <v>0</v>
      </c>
      <c r="J57" s="51">
        <v>0</v>
      </c>
      <c r="K57" s="51">
        <v>61784000</v>
      </c>
      <c r="L57" s="51">
        <v>61783047.100000001</v>
      </c>
      <c r="M57" s="51">
        <v>0</v>
      </c>
      <c r="N57" s="51">
        <v>0</v>
      </c>
      <c r="O57" s="51">
        <v>0</v>
      </c>
      <c r="P57" s="52">
        <v>0</v>
      </c>
      <c r="Q57" s="74"/>
    </row>
    <row r="58" spans="3:18" s="81" customFormat="1" ht="62.25" customHeight="1" outlineLevel="1" x14ac:dyDescent="0.25">
      <c r="C58" s="87" t="s">
        <v>1389</v>
      </c>
      <c r="D58" s="88" t="s">
        <v>1335</v>
      </c>
      <c r="E58" s="89">
        <f t="shared" si="4"/>
        <v>46012000</v>
      </c>
      <c r="F58" s="90">
        <f t="shared" si="5"/>
        <v>46011734.017499998</v>
      </c>
      <c r="G58" s="82">
        <v>0</v>
      </c>
      <c r="H58" s="51">
        <v>0</v>
      </c>
      <c r="I58" s="51">
        <v>0</v>
      </c>
      <c r="J58" s="51">
        <v>0</v>
      </c>
      <c r="K58" s="51">
        <v>46012000</v>
      </c>
      <c r="L58" s="51">
        <v>46011734.017499998</v>
      </c>
      <c r="M58" s="51">
        <v>0</v>
      </c>
      <c r="N58" s="51">
        <v>0</v>
      </c>
      <c r="O58" s="51">
        <v>0</v>
      </c>
      <c r="P58" s="52">
        <v>0</v>
      </c>
      <c r="Q58" s="74"/>
    </row>
    <row r="59" spans="3:18" s="81" customFormat="1" ht="62.25" customHeight="1" outlineLevel="1" x14ac:dyDescent="0.25">
      <c r="C59" s="87" t="s">
        <v>1390</v>
      </c>
      <c r="D59" s="88" t="s">
        <v>1336</v>
      </c>
      <c r="E59" s="89">
        <f t="shared" si="4"/>
        <v>60536000</v>
      </c>
      <c r="F59" s="90">
        <f t="shared" si="5"/>
        <v>60535856.909330003</v>
      </c>
      <c r="G59" s="82">
        <v>0</v>
      </c>
      <c r="H59" s="51">
        <v>0</v>
      </c>
      <c r="I59" s="51">
        <v>0</v>
      </c>
      <c r="J59" s="51">
        <v>0</v>
      </c>
      <c r="K59" s="51">
        <v>60536000</v>
      </c>
      <c r="L59" s="51">
        <v>60535856.909330003</v>
      </c>
      <c r="M59" s="51">
        <v>0</v>
      </c>
      <c r="N59" s="51">
        <v>0</v>
      </c>
      <c r="O59" s="51">
        <v>0</v>
      </c>
      <c r="P59" s="52">
        <v>0</v>
      </c>
      <c r="Q59" s="74"/>
    </row>
    <row r="60" spans="3:18" s="81" customFormat="1" ht="62.25" customHeight="1" outlineLevel="1" x14ac:dyDescent="0.25">
      <c r="C60" s="87" t="s">
        <v>1391</v>
      </c>
      <c r="D60" s="88" t="s">
        <v>1337</v>
      </c>
      <c r="E60" s="89">
        <f t="shared" si="4"/>
        <v>195794767</v>
      </c>
      <c r="F60" s="90">
        <f t="shared" si="5"/>
        <v>195696817.27892002</v>
      </c>
      <c r="G60" s="82">
        <v>0</v>
      </c>
      <c r="H60" s="51">
        <v>0</v>
      </c>
      <c r="I60" s="51">
        <v>0</v>
      </c>
      <c r="J60" s="51">
        <v>0</v>
      </c>
      <c r="K60" s="51">
        <v>195794767</v>
      </c>
      <c r="L60" s="51">
        <v>195696817.27892002</v>
      </c>
      <c r="M60" s="51">
        <v>0</v>
      </c>
      <c r="N60" s="51">
        <v>0</v>
      </c>
      <c r="O60" s="51">
        <v>0</v>
      </c>
      <c r="P60" s="52">
        <v>0</v>
      </c>
      <c r="Q60" s="74"/>
    </row>
    <row r="61" spans="3:18" s="81" customFormat="1" ht="62.25" customHeight="1" outlineLevel="1" x14ac:dyDescent="0.25">
      <c r="C61" s="87" t="s">
        <v>1392</v>
      </c>
      <c r="D61" s="88" t="s">
        <v>1338</v>
      </c>
      <c r="E61" s="89">
        <f t="shared" si="4"/>
        <v>11280.556</v>
      </c>
      <c r="F61" s="90">
        <f t="shared" si="5"/>
        <v>0</v>
      </c>
      <c r="G61" s="82">
        <v>0</v>
      </c>
      <c r="H61" s="51">
        <v>0</v>
      </c>
      <c r="I61" s="51">
        <v>0</v>
      </c>
      <c r="J61" s="51">
        <v>0</v>
      </c>
      <c r="K61" s="51">
        <v>11280.556</v>
      </c>
      <c r="L61" s="51">
        <v>0</v>
      </c>
      <c r="M61" s="51">
        <v>0</v>
      </c>
      <c r="N61" s="51">
        <v>0</v>
      </c>
      <c r="O61" s="51">
        <v>0</v>
      </c>
      <c r="P61" s="52">
        <v>0</v>
      </c>
      <c r="Q61" s="74"/>
    </row>
    <row r="62" spans="3:18" s="81" customFormat="1" ht="62.25" customHeight="1" outlineLevel="1" x14ac:dyDescent="0.25">
      <c r="C62" s="87" t="s">
        <v>1393</v>
      </c>
      <c r="D62" s="88" t="s">
        <v>1339</v>
      </c>
      <c r="E62" s="89">
        <f t="shared" si="4"/>
        <v>156095175</v>
      </c>
      <c r="F62" s="90">
        <f t="shared" si="5"/>
        <v>155946385.69193</v>
      </c>
      <c r="G62" s="82">
        <v>0</v>
      </c>
      <c r="H62" s="51">
        <v>0</v>
      </c>
      <c r="I62" s="51">
        <v>0</v>
      </c>
      <c r="J62" s="51">
        <v>0</v>
      </c>
      <c r="K62" s="51">
        <v>156095175</v>
      </c>
      <c r="L62" s="51">
        <v>155946385.69193</v>
      </c>
      <c r="M62" s="51">
        <v>0</v>
      </c>
      <c r="N62" s="51">
        <v>0</v>
      </c>
      <c r="O62" s="51">
        <v>0</v>
      </c>
      <c r="P62" s="52">
        <v>0</v>
      </c>
      <c r="Q62" s="74"/>
    </row>
    <row r="63" spans="3:18" s="81" customFormat="1" ht="62.25" customHeight="1" x14ac:dyDescent="0.25">
      <c r="C63" s="75">
        <v>46</v>
      </c>
      <c r="D63" s="76" t="s">
        <v>1347</v>
      </c>
      <c r="E63" s="117">
        <f t="shared" si="4"/>
        <v>84820377.260000005</v>
      </c>
      <c r="F63" s="91">
        <f t="shared" si="5"/>
        <v>80760604.009430006</v>
      </c>
      <c r="G63" s="84">
        <f>SUM(G64:G71)</f>
        <v>31069239.232000001</v>
      </c>
      <c r="H63" s="85">
        <f t="shared" ref="H63:L63" si="6">SUM(H64:H71)</f>
        <v>29349522.618999999</v>
      </c>
      <c r="I63" s="85">
        <f t="shared" si="6"/>
        <v>6892059.3279999997</v>
      </c>
      <c r="J63" s="85">
        <f t="shared" si="6"/>
        <v>6396300.5028599994</v>
      </c>
      <c r="K63" s="85">
        <f t="shared" si="6"/>
        <v>46859078.700000003</v>
      </c>
      <c r="L63" s="85">
        <f t="shared" si="6"/>
        <v>45014780.887570009</v>
      </c>
      <c r="M63" s="85"/>
      <c r="N63" s="85"/>
      <c r="O63" s="85"/>
      <c r="P63" s="86"/>
      <c r="Q63" s="74"/>
      <c r="R63" s="81">
        <v>1000</v>
      </c>
    </row>
    <row r="64" spans="3:18" s="81" customFormat="1" ht="62.25" customHeight="1" outlineLevel="1" x14ac:dyDescent="0.25">
      <c r="C64" s="92" t="s">
        <v>1394</v>
      </c>
      <c r="D64" s="76" t="s">
        <v>1341</v>
      </c>
      <c r="E64" s="117">
        <f t="shared" si="4"/>
        <v>9182946</v>
      </c>
      <c r="F64" s="91">
        <f t="shared" si="5"/>
        <v>6028121.1317600003</v>
      </c>
      <c r="G64" s="84">
        <v>4497613</v>
      </c>
      <c r="H64" s="85">
        <v>3216560.335</v>
      </c>
      <c r="I64" s="85">
        <v>1001269</v>
      </c>
      <c r="J64" s="85">
        <v>627929.79599999997</v>
      </c>
      <c r="K64" s="85">
        <v>3684064</v>
      </c>
      <c r="L64" s="85">
        <v>2183631.0007600002</v>
      </c>
      <c r="M64" s="85">
        <v>0</v>
      </c>
      <c r="N64" s="85">
        <v>0</v>
      </c>
      <c r="O64" s="85">
        <v>0</v>
      </c>
      <c r="P64" s="86">
        <v>0</v>
      </c>
      <c r="Q64" s="74"/>
    </row>
    <row r="65" spans="3:18" s="81" customFormat="1" ht="62.25" customHeight="1" outlineLevel="1" x14ac:dyDescent="0.25">
      <c r="C65" s="92" t="s">
        <v>1395</v>
      </c>
      <c r="D65" s="76" t="s">
        <v>1381</v>
      </c>
      <c r="E65" s="117">
        <f t="shared" si="4"/>
        <v>36517263</v>
      </c>
      <c r="F65" s="91">
        <f t="shared" si="5"/>
        <v>36516170.322290003</v>
      </c>
      <c r="G65" s="84">
        <v>0</v>
      </c>
      <c r="H65" s="85">
        <v>0</v>
      </c>
      <c r="I65" s="85">
        <v>0</v>
      </c>
      <c r="J65" s="85">
        <v>0</v>
      </c>
      <c r="K65" s="85">
        <v>36517263</v>
      </c>
      <c r="L65" s="85">
        <v>36516170.322290003</v>
      </c>
      <c r="M65" s="85">
        <v>0</v>
      </c>
      <c r="N65" s="85">
        <v>0</v>
      </c>
      <c r="O65" s="85">
        <v>0</v>
      </c>
      <c r="P65" s="86">
        <v>0</v>
      </c>
      <c r="Q65" s="74"/>
    </row>
    <row r="66" spans="3:18" s="81" customFormat="1" ht="62.25" customHeight="1" outlineLevel="1" x14ac:dyDescent="0.25">
      <c r="C66" s="92" t="s">
        <v>1386</v>
      </c>
      <c r="D66" s="76" t="s">
        <v>1342</v>
      </c>
      <c r="E66" s="117">
        <f t="shared" si="4"/>
        <v>4451078</v>
      </c>
      <c r="F66" s="91">
        <f t="shared" si="5"/>
        <v>3964529.4656300005</v>
      </c>
      <c r="G66" s="84">
        <v>3036918</v>
      </c>
      <c r="H66" s="85">
        <v>2752004.3820000002</v>
      </c>
      <c r="I66" s="85">
        <v>442263</v>
      </c>
      <c r="J66" s="85">
        <v>429081.484</v>
      </c>
      <c r="K66" s="85">
        <v>971897</v>
      </c>
      <c r="L66" s="85">
        <v>783443.59962999995</v>
      </c>
      <c r="M66" s="85">
        <v>0</v>
      </c>
      <c r="N66" s="85">
        <v>0</v>
      </c>
      <c r="O66" s="85">
        <v>0</v>
      </c>
      <c r="P66" s="93">
        <v>0</v>
      </c>
      <c r="Q66" s="74"/>
    </row>
    <row r="67" spans="3:18" s="81" customFormat="1" ht="62.25" customHeight="1" outlineLevel="1" x14ac:dyDescent="0.25">
      <c r="C67" s="92" t="s">
        <v>1396</v>
      </c>
      <c r="D67" s="76" t="s">
        <v>1343</v>
      </c>
      <c r="E67" s="117">
        <f t="shared" si="4"/>
        <v>14910843</v>
      </c>
      <c r="F67" s="91">
        <f t="shared" si="5"/>
        <v>14566652.275999999</v>
      </c>
      <c r="G67" s="84">
        <v>10301833</v>
      </c>
      <c r="H67" s="85">
        <v>10150099.247</v>
      </c>
      <c r="I67" s="85">
        <v>2194122</v>
      </c>
      <c r="J67" s="85">
        <v>2084883.895</v>
      </c>
      <c r="K67" s="85">
        <v>2414888</v>
      </c>
      <c r="L67" s="85">
        <v>2331669.1340000001</v>
      </c>
      <c r="M67" s="85">
        <v>0</v>
      </c>
      <c r="N67" s="85">
        <v>0</v>
      </c>
      <c r="O67" s="85">
        <v>0</v>
      </c>
      <c r="P67" s="86">
        <v>0</v>
      </c>
      <c r="Q67" s="74"/>
    </row>
    <row r="68" spans="3:18" s="81" customFormat="1" ht="62.25" customHeight="1" outlineLevel="1" x14ac:dyDescent="0.25">
      <c r="C68" s="92" t="s">
        <v>1397</v>
      </c>
      <c r="D68" s="76" t="s">
        <v>1424</v>
      </c>
      <c r="E68" s="117">
        <f t="shared" si="4"/>
        <v>5622659.8199999994</v>
      </c>
      <c r="F68" s="91">
        <f t="shared" si="5"/>
        <v>5587818.2732999995</v>
      </c>
      <c r="G68" s="84">
        <v>3776434.0430000001</v>
      </c>
      <c r="H68" s="85">
        <v>3776433.0189999999</v>
      </c>
      <c r="I68" s="85">
        <v>940548.33400000003</v>
      </c>
      <c r="J68" s="85">
        <v>940548.33400000003</v>
      </c>
      <c r="K68" s="85">
        <v>905677.44299999997</v>
      </c>
      <c r="L68" s="85">
        <v>870836.9203</v>
      </c>
      <c r="M68" s="85">
        <v>18599.215</v>
      </c>
      <c r="N68" s="85">
        <v>18599.214509999998</v>
      </c>
      <c r="O68" s="85">
        <v>0</v>
      </c>
      <c r="P68" s="94">
        <v>0</v>
      </c>
      <c r="Q68" s="74"/>
    </row>
    <row r="69" spans="3:18" s="81" customFormat="1" ht="62.25" customHeight="1" outlineLevel="1" x14ac:dyDescent="0.25">
      <c r="C69" s="92" t="s">
        <v>1398</v>
      </c>
      <c r="D69" s="76" t="s">
        <v>1344</v>
      </c>
      <c r="E69" s="117">
        <f t="shared" si="4"/>
        <v>6482160.2639999995</v>
      </c>
      <c r="F69" s="91">
        <f t="shared" si="5"/>
        <v>6455619.4172299998</v>
      </c>
      <c r="G69" s="84">
        <v>4062003.534</v>
      </c>
      <c r="H69" s="85">
        <v>4062003.534</v>
      </c>
      <c r="I69" s="85">
        <v>1009404.028</v>
      </c>
      <c r="J69" s="85">
        <v>1009404.02786</v>
      </c>
      <c r="K69" s="85">
        <v>1410752.702</v>
      </c>
      <c r="L69" s="85">
        <v>1384211.8553699998</v>
      </c>
      <c r="M69" s="85">
        <v>33432.11</v>
      </c>
      <c r="N69" s="85">
        <v>33432.11</v>
      </c>
      <c r="O69" s="85">
        <v>0</v>
      </c>
      <c r="P69" s="86">
        <v>0</v>
      </c>
      <c r="Q69" s="74"/>
    </row>
    <row r="70" spans="3:18" s="81" customFormat="1" ht="62.25" customHeight="1" outlineLevel="1" x14ac:dyDescent="0.25">
      <c r="C70" s="92" t="s">
        <v>1399</v>
      </c>
      <c r="D70" s="76" t="s">
        <v>1345</v>
      </c>
      <c r="E70" s="117">
        <f t="shared" si="4"/>
        <v>3707682.9160000002</v>
      </c>
      <c r="F70" s="91">
        <f t="shared" si="5"/>
        <v>3699447.3471900001</v>
      </c>
      <c r="G70" s="84">
        <v>2563752.2009999999</v>
      </c>
      <c r="H70" s="85">
        <v>2563751.7140000002</v>
      </c>
      <c r="I70" s="85">
        <v>620835.44200000004</v>
      </c>
      <c r="J70" s="85">
        <v>620835.44200000004</v>
      </c>
      <c r="K70" s="85">
        <v>523095.27299999999</v>
      </c>
      <c r="L70" s="85">
        <v>514860.19118999998</v>
      </c>
      <c r="M70" s="85">
        <v>0</v>
      </c>
      <c r="N70" s="85">
        <v>0</v>
      </c>
      <c r="O70" s="85">
        <v>0</v>
      </c>
      <c r="P70" s="86">
        <v>0</v>
      </c>
      <c r="Q70" s="74"/>
    </row>
    <row r="71" spans="3:18" s="81" customFormat="1" ht="62.25" customHeight="1" outlineLevel="1" x14ac:dyDescent="0.25">
      <c r="C71" s="92" t="s">
        <v>1426</v>
      </c>
      <c r="D71" s="76" t="s">
        <v>1346</v>
      </c>
      <c r="E71" s="117">
        <f t="shared" si="4"/>
        <v>3945744.26</v>
      </c>
      <c r="F71" s="91">
        <f t="shared" si="5"/>
        <v>3942245.7760299994</v>
      </c>
      <c r="G71" s="84">
        <v>2830685.4539999999</v>
      </c>
      <c r="H71" s="85">
        <v>2828670.3879999998</v>
      </c>
      <c r="I71" s="85">
        <v>683617.52399999998</v>
      </c>
      <c r="J71" s="85">
        <v>683617.52399999998</v>
      </c>
      <c r="K71" s="85">
        <v>431441.28200000001</v>
      </c>
      <c r="L71" s="85">
        <v>429957.86403</v>
      </c>
      <c r="M71" s="85">
        <v>0</v>
      </c>
      <c r="N71" s="85">
        <v>0</v>
      </c>
      <c r="O71" s="85">
        <v>0</v>
      </c>
      <c r="P71" s="86">
        <v>0</v>
      </c>
      <c r="Q71" s="74"/>
    </row>
    <row r="72" spans="3:18" s="81" customFormat="1" ht="62.25" customHeight="1" x14ac:dyDescent="0.25">
      <c r="C72" s="95">
        <v>47</v>
      </c>
      <c r="D72" s="96" t="s">
        <v>1361</v>
      </c>
      <c r="E72" s="118">
        <f t="shared" si="4"/>
        <v>687179028.19700003</v>
      </c>
      <c r="F72" s="63">
        <f t="shared" si="5"/>
        <v>627002430.53580999</v>
      </c>
      <c r="G72" s="97">
        <f>SUM(G73:G101)</f>
        <v>168335601.028</v>
      </c>
      <c r="H72" s="98">
        <f t="shared" ref="H72:N72" si="7">SUM(H73:H101)</f>
        <v>154162215.55505997</v>
      </c>
      <c r="I72" s="98">
        <f t="shared" si="7"/>
        <v>41834124.5</v>
      </c>
      <c r="J72" s="98">
        <f t="shared" si="7"/>
        <v>37782699.680900007</v>
      </c>
      <c r="K72" s="98">
        <f t="shared" si="7"/>
        <v>148583382.472</v>
      </c>
      <c r="L72" s="98">
        <f t="shared" si="7"/>
        <v>137711831.25719002</v>
      </c>
      <c r="M72" s="98">
        <f t="shared" si="7"/>
        <v>1038728</v>
      </c>
      <c r="N72" s="98">
        <f t="shared" si="7"/>
        <v>969240.07172999997</v>
      </c>
      <c r="O72" s="98">
        <v>328425920.19700003</v>
      </c>
      <c r="P72" s="99">
        <v>297345684.04266</v>
      </c>
      <c r="Q72" s="74"/>
      <c r="R72" s="81">
        <v>1000</v>
      </c>
    </row>
    <row r="73" spans="3:18" s="81" customFormat="1" ht="62.25" customHeight="1" outlineLevel="1" x14ac:dyDescent="0.25">
      <c r="C73" s="113" t="s">
        <v>1427</v>
      </c>
      <c r="D73" s="101" t="s">
        <v>1362</v>
      </c>
      <c r="E73" s="77">
        <f t="shared" ref="E73:E104" si="8">+G73+K73+O73+I73</f>
        <v>5419271</v>
      </c>
      <c r="F73" s="78">
        <f t="shared" ref="F73:F104" si="9">+H73+L73+P73+J73</f>
        <v>4785907.2860000003</v>
      </c>
      <c r="G73" s="102">
        <v>3223293</v>
      </c>
      <c r="H73" s="103">
        <v>2825108.5060000001</v>
      </c>
      <c r="I73" s="103">
        <v>794317</v>
      </c>
      <c r="J73" s="103">
        <v>695837.58</v>
      </c>
      <c r="K73" s="103">
        <v>1401661</v>
      </c>
      <c r="L73" s="103">
        <v>1264961.2</v>
      </c>
      <c r="M73" s="103">
        <v>197000</v>
      </c>
      <c r="N73" s="103">
        <v>185464</v>
      </c>
      <c r="O73" s="103">
        <v>0</v>
      </c>
      <c r="P73" s="104">
        <v>0</v>
      </c>
      <c r="Q73" s="74"/>
    </row>
    <row r="74" spans="3:18" s="81" customFormat="1" ht="62.25" customHeight="1" outlineLevel="1" x14ac:dyDescent="0.25">
      <c r="C74" s="100" t="s">
        <v>1428</v>
      </c>
      <c r="D74" s="101" t="s">
        <v>1382</v>
      </c>
      <c r="E74" s="77">
        <f t="shared" si="8"/>
        <v>33993150</v>
      </c>
      <c r="F74" s="78">
        <f t="shared" si="9"/>
        <v>32209569.100000001</v>
      </c>
      <c r="G74" s="102">
        <v>0</v>
      </c>
      <c r="H74" s="103">
        <v>0</v>
      </c>
      <c r="I74" s="103">
        <v>0</v>
      </c>
      <c r="J74" s="103">
        <v>0</v>
      </c>
      <c r="K74" s="103">
        <v>33993150</v>
      </c>
      <c r="L74" s="103">
        <v>32209569.100000001</v>
      </c>
      <c r="M74" s="103">
        <v>0</v>
      </c>
      <c r="N74" s="103">
        <v>0</v>
      </c>
      <c r="O74" s="103">
        <v>0</v>
      </c>
      <c r="P74" s="104">
        <v>0</v>
      </c>
      <c r="Q74" s="74"/>
    </row>
    <row r="75" spans="3:18" s="81" customFormat="1" ht="62.25" customHeight="1" outlineLevel="1" x14ac:dyDescent="0.25">
      <c r="C75" s="92" t="s">
        <v>1425</v>
      </c>
      <c r="D75" s="76" t="s">
        <v>1400</v>
      </c>
      <c r="E75" s="117">
        <f t="shared" si="8"/>
        <v>11975974</v>
      </c>
      <c r="F75" s="91">
        <f t="shared" si="9"/>
        <v>10892793.178780001</v>
      </c>
      <c r="G75" s="84">
        <v>5719751</v>
      </c>
      <c r="H75" s="85">
        <v>5087724.1119999997</v>
      </c>
      <c r="I75" s="85">
        <v>1436162</v>
      </c>
      <c r="J75" s="85">
        <v>1191293.0719999999</v>
      </c>
      <c r="K75" s="85">
        <v>4820061</v>
      </c>
      <c r="L75" s="85">
        <v>4613775.9947799994</v>
      </c>
      <c r="M75" s="85">
        <v>35830</v>
      </c>
      <c r="N75" s="85">
        <v>34066.208399999996</v>
      </c>
      <c r="O75" s="85">
        <v>0</v>
      </c>
      <c r="P75" s="105">
        <v>0</v>
      </c>
      <c r="Q75" s="74"/>
    </row>
    <row r="76" spans="3:18" s="81" customFormat="1" ht="62.25" customHeight="1" outlineLevel="1" x14ac:dyDescent="0.25">
      <c r="C76" s="92" t="s">
        <v>1429</v>
      </c>
      <c r="D76" s="76" t="s">
        <v>1401</v>
      </c>
      <c r="E76" s="117">
        <f t="shared" si="8"/>
        <v>13424262</v>
      </c>
      <c r="F76" s="91">
        <f t="shared" si="9"/>
        <v>12366647.901800001</v>
      </c>
      <c r="G76" s="102">
        <v>7141660</v>
      </c>
      <c r="H76" s="103">
        <v>6577765.5290000001</v>
      </c>
      <c r="I76" s="103">
        <v>1799600</v>
      </c>
      <c r="J76" s="103">
        <v>1585550.037</v>
      </c>
      <c r="K76" s="103">
        <v>4483002</v>
      </c>
      <c r="L76" s="85">
        <v>4203332.3358000005</v>
      </c>
      <c r="M76" s="85">
        <v>36030</v>
      </c>
      <c r="N76" s="85">
        <v>35948.75</v>
      </c>
      <c r="O76" s="106">
        <v>0</v>
      </c>
      <c r="P76" s="105">
        <v>0</v>
      </c>
      <c r="Q76" s="74"/>
    </row>
    <row r="77" spans="3:18" s="81" customFormat="1" ht="62.25" customHeight="1" outlineLevel="1" x14ac:dyDescent="0.25">
      <c r="C77" s="92" t="s">
        <v>1430</v>
      </c>
      <c r="D77" s="76" t="s">
        <v>1402</v>
      </c>
      <c r="E77" s="117">
        <f t="shared" si="8"/>
        <v>12300354</v>
      </c>
      <c r="F77" s="91">
        <f t="shared" si="9"/>
        <v>11580347.011949999</v>
      </c>
      <c r="G77" s="84">
        <v>6252091</v>
      </c>
      <c r="H77" s="85">
        <v>5645934.0120000001</v>
      </c>
      <c r="I77" s="85">
        <v>1573857</v>
      </c>
      <c r="J77" s="85">
        <v>1484848.01</v>
      </c>
      <c r="K77" s="85">
        <v>4474406</v>
      </c>
      <c r="L77" s="85">
        <v>4449564.9899499994</v>
      </c>
      <c r="M77" s="85">
        <v>32130</v>
      </c>
      <c r="N77" s="85">
        <v>32122.448</v>
      </c>
      <c r="O77" s="106">
        <v>0</v>
      </c>
      <c r="P77" s="105">
        <v>0</v>
      </c>
      <c r="Q77" s="74"/>
    </row>
    <row r="78" spans="3:18" s="81" customFormat="1" ht="62.25" customHeight="1" outlineLevel="1" x14ac:dyDescent="0.25">
      <c r="C78" s="92" t="s">
        <v>1431</v>
      </c>
      <c r="D78" s="76" t="s">
        <v>1403</v>
      </c>
      <c r="E78" s="117">
        <f t="shared" si="8"/>
        <v>12636398</v>
      </c>
      <c r="F78" s="91">
        <f t="shared" si="9"/>
        <v>11614162.97005</v>
      </c>
      <c r="G78" s="84">
        <v>6368205</v>
      </c>
      <c r="H78" s="85">
        <v>5924556.9929999998</v>
      </c>
      <c r="I78" s="85">
        <v>1546510</v>
      </c>
      <c r="J78" s="85">
        <v>1389138.8829999999</v>
      </c>
      <c r="K78" s="85">
        <v>4721683</v>
      </c>
      <c r="L78" s="85">
        <v>4300467.0940500004</v>
      </c>
      <c r="M78" s="85">
        <v>36240</v>
      </c>
      <c r="N78" s="85">
        <v>31322.802</v>
      </c>
      <c r="O78" s="106">
        <v>0</v>
      </c>
      <c r="P78" s="105">
        <v>0</v>
      </c>
      <c r="Q78" s="74"/>
    </row>
    <row r="79" spans="3:18" s="81" customFormat="1" ht="62.25" customHeight="1" outlineLevel="1" x14ac:dyDescent="0.25">
      <c r="C79" s="92" t="s">
        <v>1432</v>
      </c>
      <c r="D79" s="76" t="s">
        <v>1404</v>
      </c>
      <c r="E79" s="117">
        <f t="shared" si="8"/>
        <v>11694276.002</v>
      </c>
      <c r="F79" s="91">
        <f t="shared" si="9"/>
        <v>10675709.074019998</v>
      </c>
      <c r="G79" s="84">
        <v>5856202</v>
      </c>
      <c r="H79" s="85">
        <v>5163822.0549999997</v>
      </c>
      <c r="I79" s="85">
        <v>1431902</v>
      </c>
      <c r="J79" s="85">
        <v>1280979.767</v>
      </c>
      <c r="K79" s="85">
        <v>4406172.0020000003</v>
      </c>
      <c r="L79" s="85">
        <v>4230907.2520199995</v>
      </c>
      <c r="M79" s="85">
        <v>34630</v>
      </c>
      <c r="N79" s="85">
        <v>34584</v>
      </c>
      <c r="O79" s="106">
        <v>0</v>
      </c>
      <c r="P79" s="105">
        <v>0</v>
      </c>
      <c r="Q79" s="74"/>
    </row>
    <row r="80" spans="3:18" s="81" customFormat="1" ht="62.25" customHeight="1" outlineLevel="1" x14ac:dyDescent="0.25">
      <c r="C80" s="92" t="s">
        <v>1433</v>
      </c>
      <c r="D80" s="76" t="s">
        <v>1405</v>
      </c>
      <c r="E80" s="117">
        <f t="shared" si="8"/>
        <v>12076881</v>
      </c>
      <c r="F80" s="91">
        <f t="shared" si="9"/>
        <v>11663452.178749999</v>
      </c>
      <c r="G80" s="84">
        <v>6311285</v>
      </c>
      <c r="H80" s="85">
        <v>6038789.6109999996</v>
      </c>
      <c r="I80" s="85">
        <v>1558750</v>
      </c>
      <c r="J80" s="85">
        <v>1480703.0220000001</v>
      </c>
      <c r="K80" s="85">
        <v>4206846</v>
      </c>
      <c r="L80" s="85">
        <v>4143959.54575</v>
      </c>
      <c r="M80" s="85">
        <v>33830</v>
      </c>
      <c r="N80" s="85">
        <v>33651.620000000003</v>
      </c>
      <c r="O80" s="106">
        <v>0</v>
      </c>
      <c r="P80" s="105">
        <v>0</v>
      </c>
      <c r="Q80" s="74"/>
    </row>
    <row r="81" spans="3:17" s="81" customFormat="1" ht="62.25" customHeight="1" outlineLevel="1" x14ac:dyDescent="0.25">
      <c r="C81" s="92" t="s">
        <v>1434</v>
      </c>
      <c r="D81" s="76" t="s">
        <v>1406</v>
      </c>
      <c r="E81" s="117">
        <f t="shared" si="8"/>
        <v>13109528</v>
      </c>
      <c r="F81" s="91">
        <f t="shared" si="9"/>
        <v>12665697.301199999</v>
      </c>
      <c r="G81" s="84">
        <v>6891776</v>
      </c>
      <c r="H81" s="85">
        <v>6688348.9819999998</v>
      </c>
      <c r="I81" s="85">
        <v>1714910</v>
      </c>
      <c r="J81" s="85">
        <v>1654996.6710000001</v>
      </c>
      <c r="K81" s="85">
        <v>4502842</v>
      </c>
      <c r="L81" s="85">
        <v>4322351.6481999997</v>
      </c>
      <c r="M81" s="85">
        <v>41030</v>
      </c>
      <c r="N81" s="85">
        <v>38473.830999999998</v>
      </c>
      <c r="O81" s="106">
        <v>0</v>
      </c>
      <c r="P81" s="105">
        <v>0</v>
      </c>
      <c r="Q81" s="74"/>
    </row>
    <row r="82" spans="3:17" s="81" customFormat="1" ht="62.25" customHeight="1" outlineLevel="1" x14ac:dyDescent="0.25">
      <c r="C82" s="92" t="s">
        <v>1435</v>
      </c>
      <c r="D82" s="76" t="s">
        <v>1407</v>
      </c>
      <c r="E82" s="117">
        <f t="shared" si="8"/>
        <v>13146742</v>
      </c>
      <c r="F82" s="91">
        <f t="shared" si="9"/>
        <v>11600185.292309999</v>
      </c>
      <c r="G82" s="84">
        <v>5983649</v>
      </c>
      <c r="H82" s="85">
        <v>5227010.4890200002</v>
      </c>
      <c r="I82" s="85">
        <v>1510461</v>
      </c>
      <c r="J82" s="85">
        <v>1274683.8030000001</v>
      </c>
      <c r="K82" s="85">
        <v>5652632</v>
      </c>
      <c r="L82" s="85">
        <v>5098491.0002899999</v>
      </c>
      <c r="M82" s="85">
        <v>26200</v>
      </c>
      <c r="N82" s="85">
        <v>26143</v>
      </c>
      <c r="O82" s="106">
        <v>0</v>
      </c>
      <c r="P82" s="105">
        <v>0</v>
      </c>
      <c r="Q82" s="74"/>
    </row>
    <row r="83" spans="3:17" s="81" customFormat="1" ht="62.25" customHeight="1" outlineLevel="1" x14ac:dyDescent="0.25">
      <c r="C83" s="92" t="s">
        <v>1436</v>
      </c>
      <c r="D83" s="76" t="s">
        <v>1408</v>
      </c>
      <c r="E83" s="117">
        <f t="shared" si="8"/>
        <v>12020497</v>
      </c>
      <c r="F83" s="91">
        <f t="shared" si="9"/>
        <v>10547540.466320001</v>
      </c>
      <c r="G83" s="84">
        <v>6127811</v>
      </c>
      <c r="H83" s="85">
        <v>5268715.1500000004</v>
      </c>
      <c r="I83" s="85">
        <v>1533332</v>
      </c>
      <c r="J83" s="85">
        <v>1246594.557</v>
      </c>
      <c r="K83" s="85">
        <v>4359354</v>
      </c>
      <c r="L83" s="85">
        <v>4032230.7593200002</v>
      </c>
      <c r="M83" s="85">
        <v>34030</v>
      </c>
      <c r="N83" s="85">
        <v>32677.296999999999</v>
      </c>
      <c r="O83" s="106">
        <v>0</v>
      </c>
      <c r="P83" s="105">
        <v>0</v>
      </c>
      <c r="Q83" s="74"/>
    </row>
    <row r="84" spans="3:17" s="81" customFormat="1" ht="62.25" customHeight="1" outlineLevel="1" x14ac:dyDescent="0.25">
      <c r="C84" s="92" t="s">
        <v>1437</v>
      </c>
      <c r="D84" s="76" t="s">
        <v>1409</v>
      </c>
      <c r="E84" s="117">
        <f t="shared" si="8"/>
        <v>12086583</v>
      </c>
      <c r="F84" s="91">
        <f t="shared" si="9"/>
        <v>11349008.429229999</v>
      </c>
      <c r="G84" s="84">
        <v>5982602</v>
      </c>
      <c r="H84" s="85">
        <v>5607630.2220000001</v>
      </c>
      <c r="I84" s="85">
        <v>1387057</v>
      </c>
      <c r="J84" s="85">
        <v>1267066.08965</v>
      </c>
      <c r="K84" s="85">
        <v>4716924</v>
      </c>
      <c r="L84" s="85">
        <v>4474312.1175800003</v>
      </c>
      <c r="M84" s="85">
        <v>39437</v>
      </c>
      <c r="N84" s="85">
        <v>34015.85</v>
      </c>
      <c r="O84" s="106">
        <v>0</v>
      </c>
      <c r="P84" s="105">
        <v>0</v>
      </c>
      <c r="Q84" s="74"/>
    </row>
    <row r="85" spans="3:17" s="81" customFormat="1" ht="62.25" customHeight="1" outlineLevel="1" x14ac:dyDescent="0.25">
      <c r="C85" s="92" t="s">
        <v>1438</v>
      </c>
      <c r="D85" s="76" t="s">
        <v>1410</v>
      </c>
      <c r="E85" s="117">
        <f t="shared" si="8"/>
        <v>12973203</v>
      </c>
      <c r="F85" s="91">
        <f t="shared" si="9"/>
        <v>11113905.826820001</v>
      </c>
      <c r="G85" s="84">
        <v>6258358</v>
      </c>
      <c r="H85" s="85">
        <v>5424121.1239999998</v>
      </c>
      <c r="I85" s="85">
        <v>1600241</v>
      </c>
      <c r="J85" s="85">
        <v>1277694.1270000001</v>
      </c>
      <c r="K85" s="85">
        <v>5114604</v>
      </c>
      <c r="L85" s="85">
        <v>4412090.5758199999</v>
      </c>
      <c r="M85" s="85">
        <v>53240</v>
      </c>
      <c r="N85" s="85">
        <v>52994</v>
      </c>
      <c r="O85" s="106">
        <v>0</v>
      </c>
      <c r="P85" s="105">
        <v>0</v>
      </c>
      <c r="Q85" s="74"/>
    </row>
    <row r="86" spans="3:17" s="81" customFormat="1" ht="62.25" customHeight="1" outlineLevel="1" x14ac:dyDescent="0.25">
      <c r="C86" s="92" t="s">
        <v>1439</v>
      </c>
      <c r="D86" s="76" t="s">
        <v>1411</v>
      </c>
      <c r="E86" s="117">
        <f t="shared" si="8"/>
        <v>12787122</v>
      </c>
      <c r="F86" s="91">
        <f t="shared" si="9"/>
        <v>10931253.70936</v>
      </c>
      <c r="G86" s="84">
        <v>6612133</v>
      </c>
      <c r="H86" s="85">
        <v>5687138.7292399993</v>
      </c>
      <c r="I86" s="85">
        <v>1650577</v>
      </c>
      <c r="J86" s="85">
        <v>1365409.1969999999</v>
      </c>
      <c r="K86" s="85">
        <v>4524412</v>
      </c>
      <c r="L86" s="85">
        <v>3878705.7831199998</v>
      </c>
      <c r="M86" s="85">
        <v>65000</v>
      </c>
      <c r="N86" s="85">
        <v>46419.199999999997</v>
      </c>
      <c r="O86" s="106">
        <v>0</v>
      </c>
      <c r="P86" s="105">
        <v>0</v>
      </c>
      <c r="Q86" s="74"/>
    </row>
    <row r="87" spans="3:17" s="81" customFormat="1" ht="62.25" customHeight="1" outlineLevel="1" x14ac:dyDescent="0.25">
      <c r="C87" s="92" t="s">
        <v>1440</v>
      </c>
      <c r="D87" s="76" t="s">
        <v>1412</v>
      </c>
      <c r="E87" s="117">
        <f t="shared" si="8"/>
        <v>12886124</v>
      </c>
      <c r="F87" s="91">
        <f t="shared" si="9"/>
        <v>11939599.582690001</v>
      </c>
      <c r="G87" s="84">
        <v>7011838</v>
      </c>
      <c r="H87" s="85">
        <v>6503343.4630000005</v>
      </c>
      <c r="I87" s="85">
        <v>1740760</v>
      </c>
      <c r="J87" s="85">
        <v>1523672.2350000001</v>
      </c>
      <c r="K87" s="85">
        <v>4133526</v>
      </c>
      <c r="L87" s="85">
        <v>3912583.8846900002</v>
      </c>
      <c r="M87" s="85">
        <v>29030</v>
      </c>
      <c r="N87" s="85">
        <v>26084.042100000002</v>
      </c>
      <c r="O87" s="106">
        <v>0</v>
      </c>
      <c r="P87" s="105">
        <v>0</v>
      </c>
      <c r="Q87" s="74"/>
    </row>
    <row r="88" spans="3:17" s="81" customFormat="1" ht="62.25" customHeight="1" outlineLevel="1" x14ac:dyDescent="0.25">
      <c r="C88" s="92" t="s">
        <v>1441</v>
      </c>
      <c r="D88" s="76" t="s">
        <v>1413</v>
      </c>
      <c r="E88" s="117">
        <f t="shared" si="8"/>
        <v>14928005</v>
      </c>
      <c r="F88" s="91">
        <f t="shared" si="9"/>
        <v>14122182.482220002</v>
      </c>
      <c r="G88" s="84">
        <v>6351177</v>
      </c>
      <c r="H88" s="85">
        <v>5893660.6540000001</v>
      </c>
      <c r="I88" s="85">
        <v>1581815.5</v>
      </c>
      <c r="J88" s="85">
        <v>1393549.3330000001</v>
      </c>
      <c r="K88" s="85">
        <v>6995012.5</v>
      </c>
      <c r="L88" s="85">
        <v>6834972.4952199999</v>
      </c>
      <c r="M88" s="85">
        <v>43832</v>
      </c>
      <c r="N88" s="85">
        <v>37815</v>
      </c>
      <c r="O88" s="106">
        <v>0</v>
      </c>
      <c r="P88" s="105">
        <v>0</v>
      </c>
      <c r="Q88" s="74"/>
    </row>
    <row r="89" spans="3:17" s="81" customFormat="1" ht="62.25" customHeight="1" outlineLevel="1" x14ac:dyDescent="0.25">
      <c r="C89" s="92" t="s">
        <v>1442</v>
      </c>
      <c r="D89" s="76" t="s">
        <v>1348</v>
      </c>
      <c r="E89" s="117">
        <f t="shared" si="8"/>
        <v>19397314</v>
      </c>
      <c r="F89" s="91">
        <f t="shared" si="9"/>
        <v>17182886.179619998</v>
      </c>
      <c r="G89" s="84">
        <v>11284168</v>
      </c>
      <c r="H89" s="85">
        <v>10494228.57566</v>
      </c>
      <c r="I89" s="85">
        <v>2702631</v>
      </c>
      <c r="J89" s="85">
        <v>2457208.7910700003</v>
      </c>
      <c r="K89" s="85">
        <v>5410515</v>
      </c>
      <c r="L89" s="85">
        <v>4231448.8128899997</v>
      </c>
      <c r="M89" s="85">
        <v>24270.5</v>
      </c>
      <c r="N89" s="85">
        <v>15972.113160000001</v>
      </c>
      <c r="O89" s="106">
        <v>0</v>
      </c>
      <c r="P89" s="105">
        <v>0</v>
      </c>
      <c r="Q89" s="74"/>
    </row>
    <row r="90" spans="3:17" s="81" customFormat="1" ht="62.25" customHeight="1" outlineLevel="1" x14ac:dyDescent="0.25">
      <c r="C90" s="92" t="s">
        <v>1443</v>
      </c>
      <c r="D90" s="76" t="s">
        <v>1349</v>
      </c>
      <c r="E90" s="117">
        <f t="shared" si="8"/>
        <v>26618239</v>
      </c>
      <c r="F90" s="91">
        <f t="shared" si="9"/>
        <v>24558252.696619999</v>
      </c>
      <c r="G90" s="84">
        <v>13046012</v>
      </c>
      <c r="H90" s="85">
        <v>11828617.227</v>
      </c>
      <c r="I90" s="85">
        <v>3260797</v>
      </c>
      <c r="J90" s="85">
        <v>3217034.3720900002</v>
      </c>
      <c r="K90" s="85">
        <v>10311430</v>
      </c>
      <c r="L90" s="85">
        <v>9512601.0975299999</v>
      </c>
      <c r="M90" s="85">
        <v>25740</v>
      </c>
      <c r="N90" s="85">
        <v>25740</v>
      </c>
      <c r="O90" s="106">
        <v>0</v>
      </c>
      <c r="P90" s="105">
        <v>0</v>
      </c>
      <c r="Q90" s="74"/>
    </row>
    <row r="91" spans="3:17" s="81" customFormat="1" ht="62.25" customHeight="1" outlineLevel="1" x14ac:dyDescent="0.25">
      <c r="C91" s="92" t="s">
        <v>1444</v>
      </c>
      <c r="D91" s="76" t="s">
        <v>1350</v>
      </c>
      <c r="E91" s="117">
        <f t="shared" si="8"/>
        <v>9857741</v>
      </c>
      <c r="F91" s="91">
        <f t="shared" si="9"/>
        <v>7697318.1267400002</v>
      </c>
      <c r="G91" s="84">
        <v>5304876</v>
      </c>
      <c r="H91" s="85">
        <v>4217570.5</v>
      </c>
      <c r="I91" s="85">
        <v>1322980</v>
      </c>
      <c r="J91" s="85">
        <v>1003744.9939999999</v>
      </c>
      <c r="K91" s="85">
        <v>3229885</v>
      </c>
      <c r="L91" s="85">
        <v>2476002.6327399998</v>
      </c>
      <c r="M91" s="85">
        <v>20730.5</v>
      </c>
      <c r="N91" s="85">
        <v>20730.5</v>
      </c>
      <c r="O91" s="106">
        <v>0</v>
      </c>
      <c r="P91" s="105">
        <v>0</v>
      </c>
      <c r="Q91" s="74"/>
    </row>
    <row r="92" spans="3:17" s="81" customFormat="1" ht="62.25" customHeight="1" outlineLevel="1" x14ac:dyDescent="0.25">
      <c r="C92" s="92" t="s">
        <v>1445</v>
      </c>
      <c r="D92" s="76" t="s">
        <v>1351</v>
      </c>
      <c r="E92" s="117">
        <f t="shared" si="8"/>
        <v>8199232</v>
      </c>
      <c r="F92" s="91">
        <f t="shared" si="9"/>
        <v>7955583.1527500004</v>
      </c>
      <c r="G92" s="84">
        <v>4495408</v>
      </c>
      <c r="H92" s="85">
        <v>4457415.1310000001</v>
      </c>
      <c r="I92" s="85">
        <v>1119101</v>
      </c>
      <c r="J92" s="85">
        <v>1098403.5560000001</v>
      </c>
      <c r="K92" s="85">
        <v>2584723</v>
      </c>
      <c r="L92" s="85">
        <v>2399764.46575</v>
      </c>
      <c r="M92" s="85">
        <v>14470</v>
      </c>
      <c r="N92" s="85">
        <v>14325.76987</v>
      </c>
      <c r="O92" s="106">
        <v>0</v>
      </c>
      <c r="P92" s="105">
        <v>0</v>
      </c>
      <c r="Q92" s="74"/>
    </row>
    <row r="93" spans="3:17" s="81" customFormat="1" ht="62.25" customHeight="1" outlineLevel="1" x14ac:dyDescent="0.25">
      <c r="C93" s="92" t="s">
        <v>1446</v>
      </c>
      <c r="D93" s="76" t="s">
        <v>1352</v>
      </c>
      <c r="E93" s="117">
        <f t="shared" si="8"/>
        <v>7130618.9979999997</v>
      </c>
      <c r="F93" s="91">
        <f t="shared" si="9"/>
        <v>6004651.5432300009</v>
      </c>
      <c r="G93" s="84">
        <v>4053342</v>
      </c>
      <c r="H93" s="85">
        <v>3611827.9750000001</v>
      </c>
      <c r="I93" s="85">
        <v>1006385</v>
      </c>
      <c r="J93" s="85">
        <v>845531.87527999992</v>
      </c>
      <c r="K93" s="85">
        <v>2070891.9979999999</v>
      </c>
      <c r="L93" s="85">
        <v>1547291.6929500001</v>
      </c>
      <c r="M93" s="85">
        <v>21470</v>
      </c>
      <c r="N93" s="85">
        <v>18295.599999999999</v>
      </c>
      <c r="O93" s="106">
        <v>0</v>
      </c>
      <c r="P93" s="105">
        <v>0</v>
      </c>
      <c r="Q93" s="74"/>
    </row>
    <row r="94" spans="3:17" s="81" customFormat="1" ht="62.25" customHeight="1" outlineLevel="1" x14ac:dyDescent="0.25">
      <c r="C94" s="92" t="s">
        <v>1447</v>
      </c>
      <c r="D94" s="76" t="s">
        <v>1353</v>
      </c>
      <c r="E94" s="117">
        <f t="shared" si="8"/>
        <v>9428868</v>
      </c>
      <c r="F94" s="91">
        <f t="shared" si="9"/>
        <v>8489419.8420000002</v>
      </c>
      <c r="G94" s="84">
        <v>5076400</v>
      </c>
      <c r="H94" s="85">
        <v>4680016.8600000003</v>
      </c>
      <c r="I94" s="85">
        <v>1341750</v>
      </c>
      <c r="J94" s="85">
        <v>1206713.591</v>
      </c>
      <c r="K94" s="85">
        <v>3010718</v>
      </c>
      <c r="L94" s="85">
        <v>2602689.3909999998</v>
      </c>
      <c r="M94" s="85">
        <v>40000</v>
      </c>
      <c r="N94" s="85">
        <v>39733.68</v>
      </c>
      <c r="O94" s="106">
        <v>0</v>
      </c>
      <c r="P94" s="105">
        <v>0</v>
      </c>
      <c r="Q94" s="74"/>
    </row>
    <row r="95" spans="3:17" s="81" customFormat="1" ht="62.25" customHeight="1" outlineLevel="1" x14ac:dyDescent="0.25">
      <c r="C95" s="92" t="s">
        <v>1448</v>
      </c>
      <c r="D95" s="76" t="s">
        <v>1354</v>
      </c>
      <c r="E95" s="117">
        <f t="shared" si="8"/>
        <v>9672928</v>
      </c>
      <c r="F95" s="91">
        <f t="shared" si="9"/>
        <v>8787555.7569600008</v>
      </c>
      <c r="G95" s="84">
        <v>5213470</v>
      </c>
      <c r="H95" s="85">
        <v>4752518.3985100007</v>
      </c>
      <c r="I95" s="85">
        <v>1294286</v>
      </c>
      <c r="J95" s="85">
        <v>1132292.571</v>
      </c>
      <c r="K95" s="85">
        <v>3165172</v>
      </c>
      <c r="L95" s="85">
        <v>2902744.7874499997</v>
      </c>
      <c r="M95" s="85">
        <v>22970</v>
      </c>
      <c r="N95" s="85">
        <v>22665.161399999997</v>
      </c>
      <c r="O95" s="106">
        <v>0</v>
      </c>
      <c r="P95" s="105">
        <v>0</v>
      </c>
      <c r="Q95" s="74"/>
    </row>
    <row r="96" spans="3:17" s="81" customFormat="1" ht="62.25" customHeight="1" outlineLevel="1" x14ac:dyDescent="0.25">
      <c r="C96" s="92" t="s">
        <v>1449</v>
      </c>
      <c r="D96" s="76" t="s">
        <v>1355</v>
      </c>
      <c r="E96" s="117">
        <f t="shared" si="8"/>
        <v>7152978</v>
      </c>
      <c r="F96" s="91">
        <f t="shared" si="9"/>
        <v>6636137.2577200001</v>
      </c>
      <c r="G96" s="84">
        <v>3986709</v>
      </c>
      <c r="H96" s="85">
        <v>3700148.8160000001</v>
      </c>
      <c r="I96" s="85">
        <v>1012269</v>
      </c>
      <c r="J96" s="85">
        <v>970070.43599999999</v>
      </c>
      <c r="K96" s="85">
        <v>2154000</v>
      </c>
      <c r="L96" s="85">
        <v>1965918.00572</v>
      </c>
      <c r="M96" s="85">
        <v>16418</v>
      </c>
      <c r="N96" s="85">
        <v>16225.552</v>
      </c>
      <c r="O96" s="106">
        <v>0</v>
      </c>
      <c r="P96" s="105">
        <v>0</v>
      </c>
      <c r="Q96" s="74"/>
    </row>
    <row r="97" spans="3:19" s="81" customFormat="1" ht="62.25" customHeight="1" outlineLevel="1" x14ac:dyDescent="0.25">
      <c r="C97" s="92" t="s">
        <v>1450</v>
      </c>
      <c r="D97" s="76" t="s">
        <v>1356</v>
      </c>
      <c r="E97" s="117">
        <f t="shared" si="8"/>
        <v>11026669</v>
      </c>
      <c r="F97" s="91">
        <f t="shared" si="9"/>
        <v>10598307.2456</v>
      </c>
      <c r="G97" s="84">
        <v>6059536.0279999999</v>
      </c>
      <c r="H97" s="85">
        <v>5715118.9566299999</v>
      </c>
      <c r="I97" s="85">
        <v>1530238</v>
      </c>
      <c r="J97" s="85">
        <v>1496480.9878099998</v>
      </c>
      <c r="K97" s="85">
        <v>3436894.9720000001</v>
      </c>
      <c r="L97" s="85">
        <v>3386707.3011599998</v>
      </c>
      <c r="M97" s="85">
        <v>31435</v>
      </c>
      <c r="N97" s="85">
        <v>31435</v>
      </c>
      <c r="O97" s="106">
        <v>0</v>
      </c>
      <c r="P97" s="105">
        <v>0</v>
      </c>
      <c r="Q97" s="74"/>
    </row>
    <row r="98" spans="3:19" s="81" customFormat="1" ht="62.25" customHeight="1" outlineLevel="1" x14ac:dyDescent="0.25">
      <c r="C98" s="92" t="s">
        <v>1451</v>
      </c>
      <c r="D98" s="76" t="s">
        <v>1357</v>
      </c>
      <c r="E98" s="117">
        <f t="shared" si="8"/>
        <v>8244880</v>
      </c>
      <c r="F98" s="91">
        <f t="shared" si="9"/>
        <v>7661380.2376000006</v>
      </c>
      <c r="G98" s="84">
        <v>4665610</v>
      </c>
      <c r="H98" s="85">
        <v>4386821.3370000003</v>
      </c>
      <c r="I98" s="85">
        <v>1149252</v>
      </c>
      <c r="J98" s="85">
        <v>1036627.476</v>
      </c>
      <c r="K98" s="85">
        <v>2430018</v>
      </c>
      <c r="L98" s="85">
        <v>2237931.4246</v>
      </c>
      <c r="M98" s="85">
        <v>10801</v>
      </c>
      <c r="N98" s="85">
        <v>10798.4</v>
      </c>
      <c r="O98" s="106">
        <v>0</v>
      </c>
      <c r="P98" s="105">
        <v>0</v>
      </c>
      <c r="Q98" s="74"/>
    </row>
    <row r="99" spans="3:19" s="81" customFormat="1" ht="62.25" customHeight="1" outlineLevel="1" x14ac:dyDescent="0.25">
      <c r="C99" s="92" t="s">
        <v>1451</v>
      </c>
      <c r="D99" s="76" t="s">
        <v>1358</v>
      </c>
      <c r="E99" s="117">
        <f t="shared" si="8"/>
        <v>10458676</v>
      </c>
      <c r="F99" s="91">
        <f t="shared" si="9"/>
        <v>10439476.28025</v>
      </c>
      <c r="G99" s="84">
        <v>5619337</v>
      </c>
      <c r="H99" s="85">
        <v>5618348.6619999995</v>
      </c>
      <c r="I99" s="85">
        <v>1382900</v>
      </c>
      <c r="J99" s="85">
        <v>1382035.057</v>
      </c>
      <c r="K99" s="85">
        <v>3456439</v>
      </c>
      <c r="L99" s="85">
        <v>3439092.5612499998</v>
      </c>
      <c r="M99" s="85">
        <v>18365</v>
      </c>
      <c r="N99" s="85">
        <v>18360.900000000001</v>
      </c>
      <c r="O99" s="106">
        <v>0</v>
      </c>
      <c r="P99" s="105">
        <v>0</v>
      </c>
      <c r="Q99" s="74"/>
    </row>
    <row r="100" spans="3:19" s="81" customFormat="1" ht="62.25" customHeight="1" outlineLevel="1" x14ac:dyDescent="0.25">
      <c r="C100" s="92" t="s">
        <v>1452</v>
      </c>
      <c r="D100" s="76" t="s">
        <v>1359</v>
      </c>
      <c r="E100" s="117">
        <f t="shared" si="8"/>
        <v>10390029</v>
      </c>
      <c r="F100" s="91">
        <f t="shared" si="9"/>
        <v>9980468.8310599998</v>
      </c>
      <c r="G100" s="84">
        <v>5425206</v>
      </c>
      <c r="H100" s="85">
        <v>5142219.1069999998</v>
      </c>
      <c r="I100" s="85">
        <v>1349768</v>
      </c>
      <c r="J100" s="85">
        <v>1328501.4280000001</v>
      </c>
      <c r="K100" s="85">
        <v>3615055</v>
      </c>
      <c r="L100" s="85">
        <v>3509748.2960600001</v>
      </c>
      <c r="M100" s="85">
        <v>25470</v>
      </c>
      <c r="N100" s="85">
        <v>25362.946800000002</v>
      </c>
      <c r="O100" s="106">
        <v>0</v>
      </c>
      <c r="P100" s="105">
        <v>0</v>
      </c>
      <c r="Q100" s="74"/>
    </row>
    <row r="101" spans="3:19" s="81" customFormat="1" ht="62.25" customHeight="1" outlineLevel="1" x14ac:dyDescent="0.25">
      <c r="C101" s="107" t="s">
        <v>1453</v>
      </c>
      <c r="D101" s="108" t="s">
        <v>1360</v>
      </c>
      <c r="E101" s="117">
        <f t="shared" si="8"/>
        <v>3716565</v>
      </c>
      <c r="F101" s="91">
        <f t="shared" si="9"/>
        <v>3607347.5515000001</v>
      </c>
      <c r="G101" s="84">
        <v>2013696</v>
      </c>
      <c r="H101" s="85">
        <v>1993694.378</v>
      </c>
      <c r="I101" s="85">
        <v>501516</v>
      </c>
      <c r="J101" s="85">
        <v>496038.16200000001</v>
      </c>
      <c r="K101" s="85">
        <v>1201353</v>
      </c>
      <c r="L101" s="85">
        <v>1117615.0115</v>
      </c>
      <c r="M101" s="85">
        <v>29099</v>
      </c>
      <c r="N101" s="85">
        <v>27812.400000000001</v>
      </c>
      <c r="O101" s="85">
        <v>0</v>
      </c>
      <c r="P101" s="86">
        <v>0</v>
      </c>
      <c r="Q101" s="74"/>
    </row>
    <row r="102" spans="3:19" s="81" customFormat="1" ht="62.25" customHeight="1" x14ac:dyDescent="0.25">
      <c r="C102" s="92">
        <v>48</v>
      </c>
      <c r="D102" s="76" t="s">
        <v>1363</v>
      </c>
      <c r="E102" s="117">
        <f t="shared" si="8"/>
        <v>9837635.9900000002</v>
      </c>
      <c r="F102" s="91">
        <f t="shared" si="9"/>
        <v>8727530.1754599996</v>
      </c>
      <c r="G102" s="84">
        <v>6899586</v>
      </c>
      <c r="H102" s="85">
        <v>6224428.3930000002</v>
      </c>
      <c r="I102" s="85">
        <v>1647783.99</v>
      </c>
      <c r="J102" s="85">
        <v>1482113.7690000001</v>
      </c>
      <c r="K102" s="85">
        <v>1290266</v>
      </c>
      <c r="L102" s="85">
        <v>1020988.01346</v>
      </c>
      <c r="M102" s="85">
        <v>29906</v>
      </c>
      <c r="N102" s="85">
        <v>29813.5</v>
      </c>
      <c r="O102" s="85">
        <v>0</v>
      </c>
      <c r="P102" s="86">
        <v>0</v>
      </c>
      <c r="Q102" s="74"/>
      <c r="S102" s="81">
        <v>1000</v>
      </c>
    </row>
    <row r="103" spans="3:19" s="81" customFormat="1" ht="62.25" customHeight="1" x14ac:dyDescent="0.25">
      <c r="C103" s="92">
        <f>+C102+1</f>
        <v>49</v>
      </c>
      <c r="D103" s="76" t="s">
        <v>1364</v>
      </c>
      <c r="E103" s="117">
        <f t="shared" si="8"/>
        <v>10500958</v>
      </c>
      <c r="F103" s="91">
        <f t="shared" si="9"/>
        <v>9415737.7889900003</v>
      </c>
      <c r="G103" s="84">
        <v>7256643</v>
      </c>
      <c r="H103" s="85">
        <v>6568985.3300000001</v>
      </c>
      <c r="I103" s="85">
        <v>1709821</v>
      </c>
      <c r="J103" s="85">
        <v>1532945.9709999999</v>
      </c>
      <c r="K103" s="85">
        <v>1534494</v>
      </c>
      <c r="L103" s="85">
        <v>1313806.4879900001</v>
      </c>
      <c r="M103" s="85">
        <v>0</v>
      </c>
      <c r="N103" s="85">
        <v>0</v>
      </c>
      <c r="O103" s="85">
        <v>0</v>
      </c>
      <c r="P103" s="86">
        <v>0</v>
      </c>
      <c r="Q103" s="74"/>
    </row>
    <row r="104" spans="3:19" s="81" customFormat="1" ht="62.25" customHeight="1" x14ac:dyDescent="0.25">
      <c r="C104" s="114">
        <f>+C103+1</f>
        <v>50</v>
      </c>
      <c r="D104" s="109" t="s">
        <v>1365</v>
      </c>
      <c r="E104" s="118">
        <f t="shared" si="8"/>
        <v>9784437.8000000007</v>
      </c>
      <c r="F104" s="63">
        <f t="shared" si="9"/>
        <v>8489953.1057399996</v>
      </c>
      <c r="G104" s="110">
        <v>6452582</v>
      </c>
      <c r="H104" s="98">
        <v>5817581.4989999998</v>
      </c>
      <c r="I104" s="98">
        <v>1554522</v>
      </c>
      <c r="J104" s="98">
        <v>1395771.632</v>
      </c>
      <c r="K104" s="98">
        <v>1777333.8</v>
      </c>
      <c r="L104" s="98">
        <v>1276599.97474</v>
      </c>
      <c r="M104" s="98">
        <v>0</v>
      </c>
      <c r="N104" s="98">
        <v>0</v>
      </c>
      <c r="O104" s="98">
        <v>0</v>
      </c>
      <c r="P104" s="99">
        <v>0</v>
      </c>
      <c r="Q104" s="74"/>
    </row>
    <row r="105" spans="3:19" x14ac:dyDescent="0.25"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</row>
    <row r="107" spans="3:19" ht="34.5" customHeight="1" x14ac:dyDescent="0.25"/>
    <row r="108" spans="3:19" ht="34.5" customHeight="1" x14ac:dyDescent="0.25">
      <c r="E108" s="112"/>
      <c r="F108" s="112"/>
    </row>
    <row r="109" spans="3:19" ht="34.5" customHeight="1" x14ac:dyDescent="0.25"/>
    <row r="110" spans="3:19" ht="34.5" customHeight="1" x14ac:dyDescent="0.25"/>
    <row r="111" spans="3:19" ht="34.5" customHeight="1" x14ac:dyDescent="0.25"/>
    <row r="112" spans="3:19" ht="34.5" customHeight="1" x14ac:dyDescent="0.25"/>
    <row r="113" ht="34.5" customHeight="1" x14ac:dyDescent="0.25"/>
  </sheetData>
  <autoFilter ref="A8:Q104" xr:uid="{00000000-0001-0000-0100-000000000000}"/>
  <mergeCells count="14">
    <mergeCell ref="C9:D9"/>
    <mergeCell ref="C3:P3"/>
    <mergeCell ref="C5:C8"/>
    <mergeCell ref="D5:D8"/>
    <mergeCell ref="E5:P5"/>
    <mergeCell ref="E6:F6"/>
    <mergeCell ref="G6:P6"/>
    <mergeCell ref="E7:E8"/>
    <mergeCell ref="F7:F8"/>
    <mergeCell ref="G7:H7"/>
    <mergeCell ref="I7:J7"/>
    <mergeCell ref="K7:L7"/>
    <mergeCell ref="M7:N7"/>
    <mergeCell ref="O7:P7"/>
  </mergeCells>
  <printOptions horizontalCentered="1"/>
  <pageMargins left="0" right="0" top="0.59055118110236227" bottom="0" header="0" footer="0"/>
  <pageSetup paperSize="9" scale="33" fitToHeight="2" orientation="landscape" r:id="rId1"/>
  <ignoredErrors>
    <ignoredError sqref="K54:L54 G72:L7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60" t="s">
        <v>164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30" x14ac:dyDescent="0.25">
      <c r="A2" s="161" t="s">
        <v>165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 t="s">
        <v>166</v>
      </c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4" spans="1:30" x14ac:dyDescent="0.25">
      <c r="A4" s="163" t="s">
        <v>167</v>
      </c>
      <c r="B4" s="163" t="s">
        <v>168</v>
      </c>
      <c r="C4" s="1"/>
      <c r="D4" s="1"/>
      <c r="E4" s="1"/>
      <c r="F4" s="163" t="s">
        <v>169</v>
      </c>
      <c r="G4" s="163" t="s">
        <v>170</v>
      </c>
      <c r="H4" s="163" t="s">
        <v>171</v>
      </c>
      <c r="I4" s="163" t="s">
        <v>172</v>
      </c>
      <c r="J4" s="163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66" t="s">
        <v>178</v>
      </c>
      <c r="P4" s="167"/>
      <c r="Q4" s="168"/>
      <c r="R4" s="163" t="s">
        <v>179</v>
      </c>
      <c r="S4" s="166" t="s">
        <v>180</v>
      </c>
      <c r="T4" s="167"/>
      <c r="U4" s="168"/>
      <c r="V4" s="163" t="s">
        <v>181</v>
      </c>
      <c r="W4" s="163" t="s">
        <v>182</v>
      </c>
      <c r="X4" s="166" t="s">
        <v>183</v>
      </c>
      <c r="Y4" s="168"/>
      <c r="Z4" s="163" t="s">
        <v>184</v>
      </c>
      <c r="AA4" s="163" t="s">
        <v>185</v>
      </c>
      <c r="AB4" s="163" t="s">
        <v>186</v>
      </c>
      <c r="AC4" s="163" t="s">
        <v>187</v>
      </c>
      <c r="AD4" s="163" t="s">
        <v>188</v>
      </c>
    </row>
    <row r="5" spans="1:30" x14ac:dyDescent="0.25">
      <c r="A5" s="164"/>
      <c r="B5" s="164"/>
      <c r="C5" s="3"/>
      <c r="D5" s="3"/>
      <c r="E5" s="3"/>
      <c r="F5" s="164"/>
      <c r="G5" s="164"/>
      <c r="H5" s="164"/>
      <c r="I5" s="164"/>
      <c r="J5" s="164"/>
      <c r="K5" s="3" t="s">
        <v>189</v>
      </c>
      <c r="L5" s="4" t="s">
        <v>189</v>
      </c>
      <c r="M5" s="3" t="s">
        <v>189</v>
      </c>
      <c r="N5" s="3" t="s">
        <v>189</v>
      </c>
      <c r="O5" s="163">
        <f>+SUBTOTAL(9,O10:O152)/1000</f>
        <v>139140.95300000001</v>
      </c>
      <c r="P5" s="163" t="s">
        <v>190</v>
      </c>
      <c r="Q5" s="163" t="s">
        <v>191</v>
      </c>
      <c r="R5" s="164"/>
      <c r="S5" s="163" t="s">
        <v>192</v>
      </c>
      <c r="T5" s="1" t="s">
        <v>193</v>
      </c>
      <c r="U5" s="163" t="s">
        <v>194</v>
      </c>
      <c r="V5" s="164"/>
      <c r="W5" s="164"/>
      <c r="X5" s="163" t="s">
        <v>195</v>
      </c>
      <c r="Y5" s="163" t="s">
        <v>196</v>
      </c>
      <c r="Z5" s="164"/>
      <c r="AA5" s="164"/>
      <c r="AB5" s="164"/>
      <c r="AC5" s="164"/>
      <c r="AD5" s="164"/>
    </row>
    <row r="6" spans="1:30" x14ac:dyDescent="0.25">
      <c r="A6" s="164"/>
      <c r="B6" s="164"/>
      <c r="C6" s="3"/>
      <c r="D6" s="3"/>
      <c r="E6" s="3"/>
      <c r="F6" s="164"/>
      <c r="G6" s="164"/>
      <c r="H6" s="164"/>
      <c r="I6" s="164"/>
      <c r="J6" s="164"/>
      <c r="K6" s="3"/>
      <c r="L6" s="4"/>
      <c r="M6" s="3"/>
      <c r="N6" s="3"/>
      <c r="O6" s="164"/>
      <c r="P6" s="164"/>
      <c r="Q6" s="164"/>
      <c r="R6" s="164"/>
      <c r="S6" s="164"/>
      <c r="T6" s="3" t="s">
        <v>197</v>
      </c>
      <c r="U6" s="164"/>
      <c r="V6" s="164"/>
      <c r="W6" s="164"/>
      <c r="X6" s="164"/>
      <c r="Y6" s="164"/>
      <c r="Z6" s="164"/>
      <c r="AA6" s="164"/>
      <c r="AB6" s="164"/>
      <c r="AC6" s="164"/>
      <c r="AD6" s="164"/>
    </row>
    <row r="7" spans="1:30" x14ac:dyDescent="0.25">
      <c r="A7" s="164"/>
      <c r="B7" s="164"/>
      <c r="C7" s="3"/>
      <c r="D7" s="3"/>
      <c r="E7" s="3"/>
      <c r="F7" s="164"/>
      <c r="G7" s="164"/>
      <c r="H7" s="164"/>
      <c r="I7" s="164"/>
      <c r="J7" s="164"/>
      <c r="K7" s="3"/>
      <c r="L7" s="4"/>
      <c r="M7" s="3"/>
      <c r="N7" s="3"/>
      <c r="O7" s="164"/>
      <c r="P7" s="164"/>
      <c r="Q7" s="164"/>
      <c r="R7" s="164"/>
      <c r="S7" s="164"/>
      <c r="T7" s="3" t="s">
        <v>198</v>
      </c>
      <c r="U7" s="164"/>
      <c r="V7" s="164"/>
      <c r="W7" s="164"/>
      <c r="X7" s="164"/>
      <c r="Y7" s="164"/>
      <c r="Z7" s="164"/>
      <c r="AA7" s="164"/>
      <c r="AB7" s="164"/>
      <c r="AC7" s="164"/>
      <c r="AD7" s="164"/>
    </row>
    <row r="8" spans="1:30" x14ac:dyDescent="0.25">
      <c r="A8" s="165"/>
      <c r="B8" s="165"/>
      <c r="C8" s="5"/>
      <c r="D8" s="5"/>
      <c r="E8" s="5"/>
      <c r="F8" s="165"/>
      <c r="G8" s="165"/>
      <c r="H8" s="165"/>
      <c r="I8" s="165"/>
      <c r="J8" s="165"/>
      <c r="K8" s="5"/>
      <c r="L8" s="6"/>
      <c r="M8" s="5"/>
      <c r="N8" s="5"/>
      <c r="O8" s="165"/>
      <c r="P8" s="165"/>
      <c r="Q8" s="165"/>
      <c r="R8" s="165"/>
      <c r="S8" s="165"/>
      <c r="T8" s="5" t="s">
        <v>199</v>
      </c>
      <c r="U8" s="165"/>
      <c r="V8" s="165"/>
      <c r="W8" s="165"/>
      <c r="X8" s="165"/>
      <c r="Y8" s="165"/>
      <c r="Z8" s="165"/>
      <c r="AA8" s="165"/>
      <c r="AB8" s="165"/>
      <c r="AC8" s="165"/>
      <c r="AD8" s="165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 xr:uid="{00000000-0009-0000-0000-000002000000}">
    <filterColumn colId="4">
      <filters>
        <filter val="Сақлаш"/>
      </filters>
    </filterColumn>
    <sortState xmlns:xlrd2="http://schemas.microsoft.com/office/spreadsheetml/2017/richdata2" ref="A39:AD91">
      <sortCondition ref="C9:C150"/>
    </sortState>
  </autoFilter>
  <mergeCells count="28">
    <mergeCell ref="Z4:Z8"/>
    <mergeCell ref="AA4:AA8"/>
    <mergeCell ref="AB4:AB8"/>
    <mergeCell ref="AC4:AC8"/>
    <mergeCell ref="X5:X8"/>
    <mergeCell ref="Y5:Y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A1:X1"/>
    <mergeCell ref="A2:M2"/>
    <mergeCell ref="N2:X2"/>
    <mergeCell ref="A4:A8"/>
    <mergeCell ref="B4:B8"/>
    <mergeCell ref="R4:R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2024 йил 12 ойлик ижро</vt:lpstr>
      <vt:lpstr>Шартномалар</vt:lpstr>
      <vt:lpstr>'2024 йил 12 ойлик ижро'!Заголовки_для_печати</vt:lpstr>
      <vt:lpstr>'Йиллик параметр'!Заголовки_для_печати</vt:lpstr>
      <vt:lpstr>'2024 йил 12 ойлик ижро'!Область_печати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2024-07-10T10:23:47Z</cp:lastPrinted>
  <dcterms:created xsi:type="dcterms:W3CDTF">2020-01-15T07:42:43Z</dcterms:created>
  <dcterms:modified xsi:type="dcterms:W3CDTF">2025-01-10T08:09:41Z</dcterms:modified>
</cp:coreProperties>
</file>